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style6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wmf" ContentType="image/x-wmf"/>
  <Override PartName="/xl/drawings/drawing4.xml" ContentType="application/vnd.openxmlformats-officedocument.drawing+xml"/>
  <Override PartName="/xl/charts/style4.xml" ContentType="application/vnd.ms-office.chartstyle+xml"/>
  <Override PartName="/xl/charts/colors15.xml" ContentType="application/vnd.ms-office.chartcolorstyle+xml"/>
  <Override PartName="/xl/charts/style16.xml" ContentType="application/vnd.ms-office.chartstyl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harts/style2.xml" ContentType="application/vnd.ms-office.chartstyle+xml"/>
  <Override PartName="/xl/charts/style14.xml" ContentType="application/vnd.ms-office.chartstyle+xml"/>
  <Override PartName="/xl/charts/colors13.xml" ContentType="application/vnd.ms-office.chartcolorstyle+xml"/>
  <Override PartName="/xl/charts/colors22.xml" ContentType="application/vnd.ms-office.chartcolorstyle+xml"/>
  <Override PartName="/xl/charts/colors9.xml" ContentType="application/vnd.ms-office.chartcolorstyle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style12.xml" ContentType="application/vnd.ms-office.chartstyle+xml"/>
  <Override PartName="/xl/charts/colors11.xml" ContentType="application/vnd.ms-office.chartcolorstyle+xml"/>
  <Override PartName="/xl/charts/colors20.xml" ContentType="application/vnd.ms-office.chartcolorstyle+xml"/>
  <Override PartName="/xl/charts/style21.xml" ContentType="application/vnd.ms-office.chart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olors5.xml" ContentType="application/vnd.ms-office.chartcolorstyle+xml"/>
  <Override PartName="/xl/charts/style10.xml" ContentType="application/vnd.ms-office.chartstyle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olors3.xml" ContentType="application/vnd.ms-office.chartcolorstyl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olors1.xml" ContentType="application/vnd.ms-office.chartcolorstyle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drawings/drawing9.xml" ContentType="application/vnd.openxmlformats-officedocument.drawing+xml"/>
  <Override PartName="/xl/charts/style9.xml" ContentType="application/vnd.ms-office.chartsty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style19.xml" ContentType="application/vnd.ms-office.chartstyle+xml"/>
  <Override PartName="/xl/charts/colors18.xml" ContentType="application/vnd.ms-office.chartcolorstyle+xml"/>
  <Override PartName="/xl/charts/style7.xml" ContentType="application/vnd.ms-office.chartsty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style5.xml" ContentType="application/vnd.ms-office.chartstyle+xml"/>
  <Override PartName="/xl/charts/style17.xml" ContentType="application/vnd.ms-office.chartstyle+xml"/>
  <Override PartName="/xl/charts/colors16.xml" ContentType="application/vnd.ms-office.chartcolorsty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harts/colors8.xml" ContentType="application/vnd.ms-office.chartcolorstyle+xml"/>
  <Override PartName="/xl/charts/style3.xml" ContentType="application/vnd.ms-office.chartstyle+xml"/>
  <Override PartName="/xl/charts/style1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olors6.xml" ContentType="application/vnd.ms-office.chartcolorstyle+xml"/>
  <Override PartName="/xl/charts/colors12.xml" ContentType="application/vnd.ms-office.chartcolorstyle+xml"/>
  <Override PartName="/xl/charts/style13.xml" ContentType="application/vnd.ms-office.chartstyle+xml"/>
  <Override PartName="/xl/charts/style22.xml" ContentType="application/vnd.ms-office.chartstyle+xml"/>
  <Override PartName="/xl/charts/colors21.xml" ContentType="application/vnd.ms-office.chartcolorstyle+xml"/>
  <Default Extension="vml" ContentType="application/vnd.openxmlformats-officedocument.vmlDrawing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10.xml" ContentType="application/vnd.ms-office.chartcolorstyle+xml"/>
  <Override PartName="/xl/charts/style11.xml" ContentType="application/vnd.ms-office.chartstyle+xml"/>
  <Override PartName="/xl/charts/style20.xml" ContentType="application/vnd.ms-office.chartstyl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olors2.xml" ContentType="application/vnd.ms-office.chartcolorsty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charts/style8.xml" ContentType="application/vnd.ms-office.chartstyle+xml"/>
  <Override PartName="/xl/charts/colors19.xml" ContentType="application/vnd.ms-office.chartcolorsty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2645" tabRatio="617"/>
  </bookViews>
  <sheets>
    <sheet name="Лист1" sheetId="1" r:id="rId1"/>
    <sheet name="Лист2" sheetId="2" r:id="rId2"/>
    <sheet name="Лист3" sheetId="3" r:id="rId3"/>
    <sheet name="Лист4" sheetId="4" r:id="rId4"/>
    <sheet name="этап 2" sheetId="6" r:id="rId5"/>
    <sheet name="Лист5" sheetId="7" r:id="rId6"/>
    <sheet name="Лист6" sheetId="8" r:id="rId7"/>
    <sheet name="Лист7" sheetId="9" r:id="rId8"/>
    <sheet name="Лист8" sheetId="10" r:id="rId9"/>
    <sheet name="Лист9" sheetId="11" r:id="rId10"/>
  </sheets>
  <definedNames>
    <definedName name="_xlnm.Print_Area" localSheetId="2">Лист3!$A$1:$AH$72</definedName>
    <definedName name="_xlnm.Print_Area" localSheetId="3">Лист4!$A$1:$AI$72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7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7"/>
  <c r="N6"/>
  <c r="B2"/>
  <c r="B1"/>
  <c r="L7" s="1"/>
  <c r="M7" s="1"/>
  <c r="L62" l="1"/>
  <c r="M62" s="1"/>
  <c r="L54"/>
  <c r="M54" s="1"/>
  <c r="L46"/>
  <c r="M46" s="1"/>
  <c r="L38"/>
  <c r="M38" s="1"/>
  <c r="L30"/>
  <c r="M30" s="1"/>
  <c r="L26"/>
  <c r="M26" s="1"/>
  <c r="L18"/>
  <c r="M18" s="1"/>
  <c r="L10"/>
  <c r="M10" s="1"/>
  <c r="D4"/>
  <c r="L65"/>
  <c r="M65" s="1"/>
  <c r="L61"/>
  <c r="M61" s="1"/>
  <c r="L57"/>
  <c r="M57" s="1"/>
  <c r="L53"/>
  <c r="M53" s="1"/>
  <c r="L49"/>
  <c r="M49" s="1"/>
  <c r="L45"/>
  <c r="M45" s="1"/>
  <c r="L41"/>
  <c r="M41" s="1"/>
  <c r="L37"/>
  <c r="M37" s="1"/>
  <c r="L33"/>
  <c r="M33" s="1"/>
  <c r="L29"/>
  <c r="M29" s="1"/>
  <c r="L25"/>
  <c r="M25" s="1"/>
  <c r="L21"/>
  <c r="M21" s="1"/>
  <c r="L17"/>
  <c r="M17" s="1"/>
  <c r="L13"/>
  <c r="M13" s="1"/>
  <c r="L9"/>
  <c r="M9" s="1"/>
  <c r="L66"/>
  <c r="M66" s="1"/>
  <c r="L58"/>
  <c r="M58" s="1"/>
  <c r="L50"/>
  <c r="M50" s="1"/>
  <c r="L42"/>
  <c r="M42" s="1"/>
  <c r="L34"/>
  <c r="M34" s="1"/>
  <c r="L22"/>
  <c r="M22" s="1"/>
  <c r="L14"/>
  <c r="M14" s="1"/>
  <c r="L6"/>
  <c r="M6" s="1"/>
  <c r="L64"/>
  <c r="M64" s="1"/>
  <c r="L60"/>
  <c r="M60" s="1"/>
  <c r="L56"/>
  <c r="M56" s="1"/>
  <c r="L52"/>
  <c r="M52" s="1"/>
  <c r="L48"/>
  <c r="M48" s="1"/>
  <c r="L44"/>
  <c r="M44" s="1"/>
  <c r="L40"/>
  <c r="M40" s="1"/>
  <c r="L36"/>
  <c r="M36" s="1"/>
  <c r="L32"/>
  <c r="M32" s="1"/>
  <c r="L28"/>
  <c r="M28" s="1"/>
  <c r="L24"/>
  <c r="M24" s="1"/>
  <c r="L20"/>
  <c r="M20" s="1"/>
  <c r="L16"/>
  <c r="M16" s="1"/>
  <c r="L12"/>
  <c r="M12" s="1"/>
  <c r="L8"/>
  <c r="M8" s="1"/>
  <c r="L67"/>
  <c r="M67" s="1"/>
  <c r="L63"/>
  <c r="M63" s="1"/>
  <c r="L59"/>
  <c r="M59" s="1"/>
  <c r="L55"/>
  <c r="M55" s="1"/>
  <c r="L51"/>
  <c r="M51" s="1"/>
  <c r="L47"/>
  <c r="M47" s="1"/>
  <c r="L43"/>
  <c r="M43" s="1"/>
  <c r="L39"/>
  <c r="M39" s="1"/>
  <c r="L35"/>
  <c r="M35" s="1"/>
  <c r="L31"/>
  <c r="M31" s="1"/>
  <c r="L27"/>
  <c r="M27" s="1"/>
  <c r="L23"/>
  <c r="M23" s="1"/>
  <c r="L19"/>
  <c r="M19" s="1"/>
  <c r="L15"/>
  <c r="M15" s="1"/>
  <c r="L11"/>
  <c r="M11" s="1"/>
  <c r="L6" i="6"/>
  <c r="K7"/>
  <c r="K6"/>
  <c r="D5"/>
  <c r="J7" s="1"/>
  <c r="L7" s="1"/>
  <c r="AA3" i="3"/>
  <c r="AA12" s="1"/>
  <c r="AB11"/>
  <c r="Q11" i="1"/>
  <c r="AA13" i="3" l="1"/>
  <c r="AB12"/>
  <c r="J8" i="6"/>
  <c r="J9" s="1"/>
  <c r="J10" s="1"/>
  <c r="L9"/>
  <c r="K9"/>
  <c r="L8"/>
  <c r="K8"/>
  <c r="AC11" i="4"/>
  <c r="J4"/>
  <c r="J6" s="1"/>
  <c r="C4"/>
  <c r="K11" s="1"/>
  <c r="Q11" s="1"/>
  <c r="C3"/>
  <c r="AA14" i="3" l="1"/>
  <c r="AB13"/>
  <c r="J11" i="6"/>
  <c r="L10"/>
  <c r="K10"/>
  <c r="L11" i="4"/>
  <c r="K12"/>
  <c r="Q12" s="1"/>
  <c r="N11"/>
  <c r="O11" s="1"/>
  <c r="M12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M61" s="1"/>
  <c r="M62" s="1"/>
  <c r="M63" s="1"/>
  <c r="M64" s="1"/>
  <c r="M65" s="1"/>
  <c r="M66" s="1"/>
  <c r="M67" s="1"/>
  <c r="M68" s="1"/>
  <c r="M69" s="1"/>
  <c r="M70" s="1"/>
  <c r="M71" s="1"/>
  <c r="M72" s="1"/>
  <c r="S13" i="3"/>
  <c r="S14"/>
  <c r="S15"/>
  <c r="S16"/>
  <c r="S17"/>
  <c r="S18"/>
  <c r="S19"/>
  <c r="S20"/>
  <c r="S21"/>
  <c r="S12"/>
  <c r="X11"/>
  <c r="Y11" s="1"/>
  <c r="S11" i="4" l="1"/>
  <c r="R11"/>
  <c r="P11"/>
  <c r="AA15" i="3"/>
  <c r="AB14"/>
  <c r="J12" i="6"/>
  <c r="L11"/>
  <c r="K11"/>
  <c r="K13" i="4"/>
  <c r="Q13" s="1"/>
  <c r="L12"/>
  <c r="N12"/>
  <c r="O12" s="1"/>
  <c r="J4" i="3"/>
  <c r="J6" s="1"/>
  <c r="L4" i="1"/>
  <c r="C4" i="3"/>
  <c r="C3"/>
  <c r="AA16" l="1"/>
  <c r="AB15"/>
  <c r="S12" i="4"/>
  <c r="R12"/>
  <c r="P12"/>
  <c r="L12" i="6"/>
  <c r="K12"/>
  <c r="J13"/>
  <c r="N13" i="4"/>
  <c r="O13" s="1"/>
  <c r="K14"/>
  <c r="Q14" s="1"/>
  <c r="L13"/>
  <c r="W12" i="3"/>
  <c r="M12"/>
  <c r="K11"/>
  <c r="K12"/>
  <c r="C4" i="2"/>
  <c r="C11" s="1"/>
  <c r="D11" s="1"/>
  <c r="C3"/>
  <c r="N11" i="1"/>
  <c r="M11"/>
  <c r="L6"/>
  <c r="L12" s="1"/>
  <c r="L13" l="1"/>
  <c r="Q13" s="1"/>
  <c r="Q12"/>
  <c r="M12"/>
  <c r="N12" s="1"/>
  <c r="O11" i="3"/>
  <c r="P11" s="1"/>
  <c r="Q11" s="1"/>
  <c r="N11"/>
  <c r="C12" i="2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D72" s="1"/>
  <c r="S13" i="4"/>
  <c r="P13"/>
  <c r="R13"/>
  <c r="AA17" i="3"/>
  <c r="AB16"/>
  <c r="J14" i="6"/>
  <c r="L13"/>
  <c r="K13"/>
  <c r="M13" i="3"/>
  <c r="N12"/>
  <c r="N14" i="4"/>
  <c r="O14" s="1"/>
  <c r="K15"/>
  <c r="Q15" s="1"/>
  <c r="L14"/>
  <c r="O12" i="3"/>
  <c r="W13"/>
  <c r="X12"/>
  <c r="Y12" s="1"/>
  <c r="K13"/>
  <c r="L12"/>
  <c r="L11"/>
  <c r="D64" i="2"/>
  <c r="D14"/>
  <c r="D67"/>
  <c r="D55"/>
  <c r="D13"/>
  <c r="D66"/>
  <c r="D58"/>
  <c r="D50"/>
  <c r="D46"/>
  <c r="D42"/>
  <c r="D38"/>
  <c r="D34"/>
  <c r="D30"/>
  <c r="D26"/>
  <c r="D22"/>
  <c r="D18"/>
  <c r="D12"/>
  <c r="D69"/>
  <c r="D61"/>
  <c r="D57"/>
  <c r="D53"/>
  <c r="D49"/>
  <c r="D45"/>
  <c r="D41"/>
  <c r="D37"/>
  <c r="D33"/>
  <c r="D29"/>
  <c r="D25"/>
  <c r="D21"/>
  <c r="D17"/>
  <c r="D68"/>
  <c r="D60"/>
  <c r="D56"/>
  <c r="D52"/>
  <c r="D48"/>
  <c r="D44"/>
  <c r="D40"/>
  <c r="D36"/>
  <c r="D32"/>
  <c r="D28"/>
  <c r="D24"/>
  <c r="D20"/>
  <c r="D16"/>
  <c r="D71"/>
  <c r="D63"/>
  <c r="D51"/>
  <c r="D43"/>
  <c r="D39"/>
  <c r="D35"/>
  <c r="D31"/>
  <c r="D27"/>
  <c r="D23"/>
  <c r="D19"/>
  <c r="D15"/>
  <c r="M13" i="1"/>
  <c r="N13" s="1"/>
  <c r="L14"/>
  <c r="Q14" s="1"/>
  <c r="P12" i="3" l="1"/>
  <c r="Q12" s="1"/>
  <c r="D62" i="2"/>
  <c r="D47"/>
  <c r="AA18" i="3"/>
  <c r="AB17"/>
  <c r="D65" i="2"/>
  <c r="D54"/>
  <c r="D70"/>
  <c r="D59"/>
  <c r="T11" i="3"/>
  <c r="U11" s="1"/>
  <c r="P14" i="4"/>
  <c r="S14"/>
  <c r="R14"/>
  <c r="J15" i="6"/>
  <c r="L14"/>
  <c r="K14"/>
  <c r="M14" i="3"/>
  <c r="N13"/>
  <c r="O13" s="1"/>
  <c r="K16" i="4"/>
  <c r="Q16" s="1"/>
  <c r="L15"/>
  <c r="N15"/>
  <c r="O15" s="1"/>
  <c r="T12" i="3"/>
  <c r="U12" s="1"/>
  <c r="W14"/>
  <c r="X13"/>
  <c r="Y13" s="1"/>
  <c r="K14"/>
  <c r="L13"/>
  <c r="K15"/>
  <c r="L14"/>
  <c r="L15" i="1"/>
  <c r="Q15" s="1"/>
  <c r="M14"/>
  <c r="N14" s="1"/>
  <c r="P13" i="3" l="1"/>
  <c r="Q13" s="1"/>
  <c r="AA19"/>
  <c r="AB18"/>
  <c r="R15" i="4"/>
  <c r="P15"/>
  <c r="S15"/>
  <c r="J16" i="6"/>
  <c r="L15"/>
  <c r="K15"/>
  <c r="T13" i="3"/>
  <c r="U13" s="1"/>
  <c r="M15"/>
  <c r="N14"/>
  <c r="O14" s="1"/>
  <c r="P14" s="1"/>
  <c r="Q14" s="1"/>
  <c r="K17" i="4"/>
  <c r="Q17" s="1"/>
  <c r="L16"/>
  <c r="N16"/>
  <c r="O16" s="1"/>
  <c r="W15" i="3"/>
  <c r="X14"/>
  <c r="Y14" s="1"/>
  <c r="K16"/>
  <c r="L15"/>
  <c r="L16" i="1"/>
  <c r="Q16" s="1"/>
  <c r="M15"/>
  <c r="N15" s="1"/>
  <c r="AA20" i="3" l="1"/>
  <c r="AB19"/>
  <c r="S16" i="4"/>
  <c r="R16"/>
  <c r="P16"/>
  <c r="J17" i="6"/>
  <c r="L16"/>
  <c r="K16"/>
  <c r="T14" i="3"/>
  <c r="U14" s="1"/>
  <c r="M16"/>
  <c r="N15"/>
  <c r="O15" s="1"/>
  <c r="P15" s="1"/>
  <c r="Q15" s="1"/>
  <c r="K18" i="4"/>
  <c r="Q18" s="1"/>
  <c r="L17"/>
  <c r="N17"/>
  <c r="O17" s="1"/>
  <c r="W16" i="3"/>
  <c r="X15"/>
  <c r="Y15" s="1"/>
  <c r="K17"/>
  <c r="L16"/>
  <c r="L17" i="1"/>
  <c r="Q17" s="1"/>
  <c r="M16"/>
  <c r="N16" s="1"/>
  <c r="P17" i="4" l="1"/>
  <c r="S17"/>
  <c r="R17"/>
  <c r="AA21" i="3"/>
  <c r="AB20"/>
  <c r="J18" i="6"/>
  <c r="L17"/>
  <c r="K17"/>
  <c r="M17" i="3"/>
  <c r="N16"/>
  <c r="O16" s="1"/>
  <c r="P16" s="1"/>
  <c r="Q16" s="1"/>
  <c r="T15"/>
  <c r="U15" s="1"/>
  <c r="N18" i="4"/>
  <c r="O18" s="1"/>
  <c r="K19"/>
  <c r="Q19" s="1"/>
  <c r="L18"/>
  <c r="W17" i="3"/>
  <c r="X16"/>
  <c r="Y16" s="1"/>
  <c r="K18"/>
  <c r="L17"/>
  <c r="L18" i="1"/>
  <c r="Q18" s="1"/>
  <c r="M17"/>
  <c r="N17" s="1"/>
  <c r="P18" i="4" l="1"/>
  <c r="S18"/>
  <c r="R18"/>
  <c r="AA22" i="3"/>
  <c r="AB21"/>
  <c r="J19" i="6"/>
  <c r="L18"/>
  <c r="K18"/>
  <c r="T16" i="3"/>
  <c r="U16" s="1"/>
  <c r="M18"/>
  <c r="N17"/>
  <c r="O17" s="1"/>
  <c r="P17" s="1"/>
  <c r="Q17" s="1"/>
  <c r="N19" i="4"/>
  <c r="O19" s="1"/>
  <c r="K20"/>
  <c r="Q20" s="1"/>
  <c r="L19"/>
  <c r="W18" i="3"/>
  <c r="X17"/>
  <c r="Y17" s="1"/>
  <c r="K19"/>
  <c r="L18"/>
  <c r="L19" i="1"/>
  <c r="Q19" s="1"/>
  <c r="M18"/>
  <c r="N18" s="1"/>
  <c r="AA23" i="3" l="1"/>
  <c r="AB22"/>
  <c r="R19" i="4"/>
  <c r="P19"/>
  <c r="S19"/>
  <c r="J20" i="6"/>
  <c r="L19"/>
  <c r="K19"/>
  <c r="T17" i="3"/>
  <c r="U17" s="1"/>
  <c r="M19"/>
  <c r="N18"/>
  <c r="O18" s="1"/>
  <c r="P18" s="1"/>
  <c r="Q18" s="1"/>
  <c r="K21" i="4"/>
  <c r="Q21" s="1"/>
  <c r="L20"/>
  <c r="N20"/>
  <c r="O20" s="1"/>
  <c r="W19" i="3"/>
  <c r="X18"/>
  <c r="Y18" s="1"/>
  <c r="K20"/>
  <c r="L19"/>
  <c r="L20" i="1"/>
  <c r="Q20" s="1"/>
  <c r="M19"/>
  <c r="N19" s="1"/>
  <c r="S20" i="4" l="1"/>
  <c r="R20"/>
  <c r="P20"/>
  <c r="AA24" i="3"/>
  <c r="AB23"/>
  <c r="J21" i="6"/>
  <c r="L20"/>
  <c r="K20"/>
  <c r="T18" i="3"/>
  <c r="U18" s="1"/>
  <c r="M20"/>
  <c r="N19"/>
  <c r="O19" s="1"/>
  <c r="P19" s="1"/>
  <c r="Q19" s="1"/>
  <c r="K22" i="4"/>
  <c r="Q22" s="1"/>
  <c r="L21"/>
  <c r="N21"/>
  <c r="O21" s="1"/>
  <c r="W20" i="3"/>
  <c r="X19"/>
  <c r="Y19" s="1"/>
  <c r="K21"/>
  <c r="L20"/>
  <c r="L21" i="1"/>
  <c r="Q21" s="1"/>
  <c r="M20"/>
  <c r="N20" s="1"/>
  <c r="AA25" i="3" l="1"/>
  <c r="AB24"/>
  <c r="S21" i="4"/>
  <c r="P21"/>
  <c r="R21"/>
  <c r="J22" i="6"/>
  <c r="L21"/>
  <c r="K21"/>
  <c r="T19" i="3"/>
  <c r="U19" s="1"/>
  <c r="M21"/>
  <c r="N20"/>
  <c r="O20" s="1"/>
  <c r="P20" s="1"/>
  <c r="Q20" s="1"/>
  <c r="K23" i="4"/>
  <c r="Q23" s="1"/>
  <c r="N22"/>
  <c r="O22" s="1"/>
  <c r="L22"/>
  <c r="W21" i="3"/>
  <c r="X20"/>
  <c r="Y20" s="1"/>
  <c r="K22"/>
  <c r="L21"/>
  <c r="L22" i="1"/>
  <c r="Q22" s="1"/>
  <c r="M21"/>
  <c r="N21" s="1"/>
  <c r="P22" i="4" l="1"/>
  <c r="S22"/>
  <c r="R22"/>
  <c r="AA26" i="3"/>
  <c r="AB25"/>
  <c r="J23" i="6"/>
  <c r="L22"/>
  <c r="K22"/>
  <c r="T20" i="3"/>
  <c r="U20" s="1"/>
  <c r="M22"/>
  <c r="N21"/>
  <c r="O21" s="1"/>
  <c r="P21" s="1"/>
  <c r="Q21" s="1"/>
  <c r="K24" i="4"/>
  <c r="Q24" s="1"/>
  <c r="N23"/>
  <c r="O23" s="1"/>
  <c r="L23"/>
  <c r="W22" i="3"/>
  <c r="X21"/>
  <c r="Y21" s="1"/>
  <c r="K23"/>
  <c r="L22"/>
  <c r="L23" i="1"/>
  <c r="Q23" s="1"/>
  <c r="M22"/>
  <c r="N22" s="1"/>
  <c r="AA27" i="3" l="1"/>
  <c r="AB26"/>
  <c r="R23" i="4"/>
  <c r="P23"/>
  <c r="S23"/>
  <c r="J24" i="6"/>
  <c r="L23"/>
  <c r="K23"/>
  <c r="T21" i="3"/>
  <c r="U21" s="1"/>
  <c r="M23"/>
  <c r="N22"/>
  <c r="O22" s="1"/>
  <c r="P22" s="1"/>
  <c r="Q22" s="1"/>
  <c r="K25" i="4"/>
  <c r="Q25" s="1"/>
  <c r="N24"/>
  <c r="O24" s="1"/>
  <c r="L24"/>
  <c r="W23" i="3"/>
  <c r="X22"/>
  <c r="Y22" s="1"/>
  <c r="K24"/>
  <c r="L23"/>
  <c r="L24" i="1"/>
  <c r="Q24" s="1"/>
  <c r="M23"/>
  <c r="N23" s="1"/>
  <c r="S24" i="4" l="1"/>
  <c r="R24"/>
  <c r="P24"/>
  <c r="AA28" i="3"/>
  <c r="AB27"/>
  <c r="J25" i="6"/>
  <c r="L24"/>
  <c r="K24"/>
  <c r="T22" i="3"/>
  <c r="U22" s="1"/>
  <c r="M24"/>
  <c r="N23"/>
  <c r="O23" s="1"/>
  <c r="P23" s="1"/>
  <c r="Q23" s="1"/>
  <c r="K26" i="4"/>
  <c r="Q26" s="1"/>
  <c r="N25"/>
  <c r="O25" s="1"/>
  <c r="L25"/>
  <c r="W24" i="3"/>
  <c r="X23"/>
  <c r="Y23" s="1"/>
  <c r="K25"/>
  <c r="L24"/>
  <c r="L25" i="1"/>
  <c r="Q25" s="1"/>
  <c r="M24"/>
  <c r="N24" s="1"/>
  <c r="AA29" i="3" l="1"/>
  <c r="AB28"/>
  <c r="S25" i="4"/>
  <c r="P25"/>
  <c r="R25"/>
  <c r="J26" i="6"/>
  <c r="L25"/>
  <c r="K25"/>
  <c r="M25" i="3"/>
  <c r="N24"/>
  <c r="O24" s="1"/>
  <c r="P24" s="1"/>
  <c r="Q24" s="1"/>
  <c r="T23"/>
  <c r="U23" s="1"/>
  <c r="K27" i="4"/>
  <c r="Q27" s="1"/>
  <c r="L26"/>
  <c r="N26"/>
  <c r="O26" s="1"/>
  <c r="W25" i="3"/>
  <c r="X24"/>
  <c r="Y24" s="1"/>
  <c r="K26"/>
  <c r="L25"/>
  <c r="L26" i="1"/>
  <c r="Q26" s="1"/>
  <c r="M25"/>
  <c r="N25" s="1"/>
  <c r="P26" i="4" l="1"/>
  <c r="S26"/>
  <c r="R26"/>
  <c r="AA30" i="3"/>
  <c r="AB29"/>
  <c r="J27" i="6"/>
  <c r="L26"/>
  <c r="K26"/>
  <c r="M26" i="3"/>
  <c r="N25"/>
  <c r="O25" s="1"/>
  <c r="P25" s="1"/>
  <c r="Q25" s="1"/>
  <c r="T24"/>
  <c r="U24" s="1"/>
  <c r="K28" i="4"/>
  <c r="Q28" s="1"/>
  <c r="N27"/>
  <c r="O27" s="1"/>
  <c r="L27"/>
  <c r="W26" i="3"/>
  <c r="X25"/>
  <c r="Y25" s="1"/>
  <c r="K27"/>
  <c r="L26"/>
  <c r="L27" i="1"/>
  <c r="Q27" s="1"/>
  <c r="M26"/>
  <c r="N26" s="1"/>
  <c r="AA31" i="3" l="1"/>
  <c r="AB30"/>
  <c r="R27" i="4"/>
  <c r="P27"/>
  <c r="S27"/>
  <c r="J28" i="6"/>
  <c r="L27"/>
  <c r="K27"/>
  <c r="M27" i="3"/>
  <c r="N26"/>
  <c r="O26" s="1"/>
  <c r="P26" s="1"/>
  <c r="Q26" s="1"/>
  <c r="T25"/>
  <c r="U25" s="1"/>
  <c r="K29" i="4"/>
  <c r="Q29" s="1"/>
  <c r="L28"/>
  <c r="N28"/>
  <c r="O28" s="1"/>
  <c r="W27" i="3"/>
  <c r="X26"/>
  <c r="Y26" s="1"/>
  <c r="K28"/>
  <c r="L27"/>
  <c r="L28" i="1"/>
  <c r="Q28" s="1"/>
  <c r="M27"/>
  <c r="N27" s="1"/>
  <c r="S28" i="4" l="1"/>
  <c r="R28"/>
  <c r="P28"/>
  <c r="AA32" i="3"/>
  <c r="AB31"/>
  <c r="J29" i="6"/>
  <c r="L28"/>
  <c r="K28"/>
  <c r="T26" i="3"/>
  <c r="U26" s="1"/>
  <c r="M28"/>
  <c r="N27"/>
  <c r="O27" s="1"/>
  <c r="P27" s="1"/>
  <c r="Q27" s="1"/>
  <c r="K30" i="4"/>
  <c r="Q30" s="1"/>
  <c r="N29"/>
  <c r="O29" s="1"/>
  <c r="L29"/>
  <c r="W28" i="3"/>
  <c r="X27"/>
  <c r="Y27" s="1"/>
  <c r="K29"/>
  <c r="L28"/>
  <c r="L29" i="1"/>
  <c r="Q29" s="1"/>
  <c r="M28"/>
  <c r="N28" s="1"/>
  <c r="AA33" i="3" l="1"/>
  <c r="AB32"/>
  <c r="P29" i="4"/>
  <c r="S29"/>
  <c r="R29"/>
  <c r="J30" i="6"/>
  <c r="L29"/>
  <c r="K29"/>
  <c r="T27" i="3"/>
  <c r="U27" s="1"/>
  <c r="M29"/>
  <c r="N28"/>
  <c r="O28" s="1"/>
  <c r="P28" s="1"/>
  <c r="Q28" s="1"/>
  <c r="K31" i="4"/>
  <c r="Q31" s="1"/>
  <c r="L30"/>
  <c r="N30"/>
  <c r="O30" s="1"/>
  <c r="W29" i="3"/>
  <c r="X28"/>
  <c r="Y28" s="1"/>
  <c r="K30"/>
  <c r="L29"/>
  <c r="L30" i="1"/>
  <c r="Q30" s="1"/>
  <c r="M29"/>
  <c r="N29" s="1"/>
  <c r="P30" i="4" l="1"/>
  <c r="S30"/>
  <c r="R30"/>
  <c r="AA34" i="3"/>
  <c r="AB33"/>
  <c r="J31" i="6"/>
  <c r="L30"/>
  <c r="K30"/>
  <c r="T28" i="3"/>
  <c r="U28" s="1"/>
  <c r="M30"/>
  <c r="N29"/>
  <c r="O29" s="1"/>
  <c r="P29" s="1"/>
  <c r="Q29" s="1"/>
  <c r="K32" i="4"/>
  <c r="Q32" s="1"/>
  <c r="N31"/>
  <c r="O31" s="1"/>
  <c r="L31"/>
  <c r="W30" i="3"/>
  <c r="X29"/>
  <c r="Y29" s="1"/>
  <c r="L30"/>
  <c r="K31"/>
  <c r="L31" i="1"/>
  <c r="Q31" s="1"/>
  <c r="M30"/>
  <c r="N30" s="1"/>
  <c r="AA35" i="3" l="1"/>
  <c r="AB34"/>
  <c r="R31" i="4"/>
  <c r="P31"/>
  <c r="S31"/>
  <c r="J32" i="6"/>
  <c r="L31"/>
  <c r="K31"/>
  <c r="T29" i="3"/>
  <c r="U29" s="1"/>
  <c r="M31"/>
  <c r="N30"/>
  <c r="O30" s="1"/>
  <c r="P30" s="1"/>
  <c r="Q30" s="1"/>
  <c r="K33" i="4"/>
  <c r="Q33" s="1"/>
  <c r="L32"/>
  <c r="N32"/>
  <c r="O32" s="1"/>
  <c r="W31" i="3"/>
  <c r="X30"/>
  <c r="Y30" s="1"/>
  <c r="K32"/>
  <c r="L31"/>
  <c r="L32" i="1"/>
  <c r="Q32" s="1"/>
  <c r="M31"/>
  <c r="N31" s="1"/>
  <c r="AA36" i="3" l="1"/>
  <c r="AB35"/>
  <c r="S32" i="4"/>
  <c r="R32"/>
  <c r="P32"/>
  <c r="J33" i="6"/>
  <c r="L32"/>
  <c r="K32"/>
  <c r="M32" i="3"/>
  <c r="N31"/>
  <c r="O31" s="1"/>
  <c r="P31" s="1"/>
  <c r="Q31" s="1"/>
  <c r="T30"/>
  <c r="U30" s="1"/>
  <c r="T31"/>
  <c r="U31" s="1"/>
  <c r="K34" i="4"/>
  <c r="Q34" s="1"/>
  <c r="N33"/>
  <c r="O33" s="1"/>
  <c r="L33"/>
  <c r="W32" i="3"/>
  <c r="X31"/>
  <c r="Y31" s="1"/>
  <c r="K33"/>
  <c r="L32"/>
  <c r="L33" i="1"/>
  <c r="Q33" s="1"/>
  <c r="M32"/>
  <c r="N32" s="1"/>
  <c r="S33" i="4" l="1"/>
  <c r="P33"/>
  <c r="R33"/>
  <c r="AA37" i="3"/>
  <c r="AB36"/>
  <c r="J34" i="6"/>
  <c r="L33"/>
  <c r="K33"/>
  <c r="M33" i="3"/>
  <c r="N32"/>
  <c r="O32" s="1"/>
  <c r="P32" s="1"/>
  <c r="Q32" s="1"/>
  <c r="K35" i="4"/>
  <c r="Q35" s="1"/>
  <c r="L34"/>
  <c r="N34"/>
  <c r="O34" s="1"/>
  <c r="W33" i="3"/>
  <c r="X32"/>
  <c r="Y32" s="1"/>
  <c r="K34"/>
  <c r="L33"/>
  <c r="L34" i="1"/>
  <c r="Q34" s="1"/>
  <c r="M33"/>
  <c r="N33" s="1"/>
  <c r="AA38" i="3" l="1"/>
  <c r="AB37"/>
  <c r="P34" i="4"/>
  <c r="S34"/>
  <c r="R34"/>
  <c r="J35" i="6"/>
  <c r="L34"/>
  <c r="K34"/>
  <c r="T32" i="3"/>
  <c r="U32" s="1"/>
  <c r="M34"/>
  <c r="N33"/>
  <c r="O33" s="1"/>
  <c r="P33" s="1"/>
  <c r="K36" i="4"/>
  <c r="Q36" s="1"/>
  <c r="N35"/>
  <c r="O35" s="1"/>
  <c r="L35"/>
  <c r="W34" i="3"/>
  <c r="X33"/>
  <c r="Y33" s="1"/>
  <c r="L34"/>
  <c r="K35"/>
  <c r="L35" i="1"/>
  <c r="Q35" s="1"/>
  <c r="M34"/>
  <c r="N34" s="1"/>
  <c r="R35" i="4" l="1"/>
  <c r="P35"/>
  <c r="S35"/>
  <c r="Q33" i="3"/>
  <c r="T33"/>
  <c r="U33" s="1"/>
  <c r="AA39"/>
  <c r="AB38"/>
  <c r="J36" i="6"/>
  <c r="L35"/>
  <c r="K35"/>
  <c r="M35" i="3"/>
  <c r="N34"/>
  <c r="O34" s="1"/>
  <c r="P34" s="1"/>
  <c r="Q34" s="1"/>
  <c r="K37" i="4"/>
  <c r="Q37" s="1"/>
  <c r="L36"/>
  <c r="N36"/>
  <c r="O36" s="1"/>
  <c r="W35" i="3"/>
  <c r="X34"/>
  <c r="Y34" s="1"/>
  <c r="K36"/>
  <c r="L35"/>
  <c r="L36" i="1"/>
  <c r="Q36" s="1"/>
  <c r="M35"/>
  <c r="N35" s="1"/>
  <c r="S36" i="4" l="1"/>
  <c r="R36"/>
  <c r="P36"/>
  <c r="AA40" i="3"/>
  <c r="AB39"/>
  <c r="J37" i="6"/>
  <c r="L36"/>
  <c r="K36"/>
  <c r="T34" i="3"/>
  <c r="U34" s="1"/>
  <c r="M36"/>
  <c r="N35"/>
  <c r="O35" s="1"/>
  <c r="P35" s="1"/>
  <c r="Q35" s="1"/>
  <c r="K38" i="4"/>
  <c r="Q38" s="1"/>
  <c r="N37"/>
  <c r="O37" s="1"/>
  <c r="L37"/>
  <c r="W36" i="3"/>
  <c r="X35"/>
  <c r="Y35" s="1"/>
  <c r="K37"/>
  <c r="L36"/>
  <c r="L37" i="1"/>
  <c r="Q37" s="1"/>
  <c r="M36"/>
  <c r="N36" s="1"/>
  <c r="AA41" i="3" l="1"/>
  <c r="AB40"/>
  <c r="S37" i="4"/>
  <c r="P37"/>
  <c r="R37"/>
  <c r="J38" i="6"/>
  <c r="L37"/>
  <c r="K37"/>
  <c r="M37" i="3"/>
  <c r="N36"/>
  <c r="O36" s="1"/>
  <c r="P36" s="1"/>
  <c r="Q36" s="1"/>
  <c r="T35"/>
  <c r="U35" s="1"/>
  <c r="T36"/>
  <c r="U36" s="1"/>
  <c r="K39" i="4"/>
  <c r="Q39" s="1"/>
  <c r="L38"/>
  <c r="N38"/>
  <c r="O38" s="1"/>
  <c r="W37" i="3"/>
  <c r="X36"/>
  <c r="Y36" s="1"/>
  <c r="K38"/>
  <c r="L37"/>
  <c r="L38" i="1"/>
  <c r="Q38" s="1"/>
  <c r="M37"/>
  <c r="N37" s="1"/>
  <c r="P38" i="4" l="1"/>
  <c r="S38"/>
  <c r="R38"/>
  <c r="AA42" i="3"/>
  <c r="AB41"/>
  <c r="J39" i="6"/>
  <c r="L38"/>
  <c r="K38"/>
  <c r="M38" i="3"/>
  <c r="N37"/>
  <c r="O37" s="1"/>
  <c r="P37" s="1"/>
  <c r="Q37" s="1"/>
  <c r="K40" i="4"/>
  <c r="Q40" s="1"/>
  <c r="N39"/>
  <c r="O39" s="1"/>
  <c r="L39"/>
  <c r="W38" i="3"/>
  <c r="X37"/>
  <c r="Y37" s="1"/>
  <c r="K39"/>
  <c r="L38"/>
  <c r="L39" i="1"/>
  <c r="Q39" s="1"/>
  <c r="M38"/>
  <c r="N38" s="1"/>
  <c r="AA43" i="3" l="1"/>
  <c r="AB42"/>
  <c r="R39" i="4"/>
  <c r="P39"/>
  <c r="S39"/>
  <c r="J40" i="6"/>
  <c r="L39"/>
  <c r="K39"/>
  <c r="T37" i="3"/>
  <c r="U37" s="1"/>
  <c r="M39"/>
  <c r="N38"/>
  <c r="O38" s="1"/>
  <c r="P38" s="1"/>
  <c r="Q38" s="1"/>
  <c r="K41" i="4"/>
  <c r="Q41" s="1"/>
  <c r="L40"/>
  <c r="N40"/>
  <c r="O40" s="1"/>
  <c r="W39" i="3"/>
  <c r="X38"/>
  <c r="Y38" s="1"/>
  <c r="K40"/>
  <c r="L39"/>
  <c r="L40" i="1"/>
  <c r="Q40" s="1"/>
  <c r="M39"/>
  <c r="N39" s="1"/>
  <c r="S40" i="4" l="1"/>
  <c r="R40"/>
  <c r="P40"/>
  <c r="AA44" i="3"/>
  <c r="AB43"/>
  <c r="J41" i="6"/>
  <c r="L40"/>
  <c r="K40"/>
  <c r="T38" i="3"/>
  <c r="U38" s="1"/>
  <c r="M40"/>
  <c r="N39"/>
  <c r="O39" s="1"/>
  <c r="P39" s="1"/>
  <c r="Q39" s="1"/>
  <c r="K42" i="4"/>
  <c r="Q42" s="1"/>
  <c r="N41"/>
  <c r="O41" s="1"/>
  <c r="L41"/>
  <c r="W40" i="3"/>
  <c r="X39"/>
  <c r="Y39" s="1"/>
  <c r="K41"/>
  <c r="L40"/>
  <c r="L41" i="1"/>
  <c r="Q41" s="1"/>
  <c r="M40"/>
  <c r="N40" s="1"/>
  <c r="AA45" i="3" l="1"/>
  <c r="AB44"/>
  <c r="P41" i="4"/>
  <c r="S41"/>
  <c r="R41"/>
  <c r="J42" i="6"/>
  <c r="L41"/>
  <c r="K41"/>
  <c r="M41" i="3"/>
  <c r="N40"/>
  <c r="O40" s="1"/>
  <c r="P40" s="1"/>
  <c r="Q40" s="1"/>
  <c r="T39"/>
  <c r="U39" s="1"/>
  <c r="K43" i="4"/>
  <c r="Q43" s="1"/>
  <c r="L42"/>
  <c r="N42"/>
  <c r="O42" s="1"/>
  <c r="W41" i="3"/>
  <c r="X40"/>
  <c r="Y40" s="1"/>
  <c r="K42"/>
  <c r="L41"/>
  <c r="L42" i="1"/>
  <c r="Q42" s="1"/>
  <c r="M41"/>
  <c r="N41" s="1"/>
  <c r="P42" i="4" l="1"/>
  <c r="S42"/>
  <c r="R42"/>
  <c r="AA46" i="3"/>
  <c r="AB45"/>
  <c r="J43" i="6"/>
  <c r="L42"/>
  <c r="K42"/>
  <c r="M42" i="3"/>
  <c r="N41"/>
  <c r="O41" s="1"/>
  <c r="P41" s="1"/>
  <c r="Q41" s="1"/>
  <c r="T40"/>
  <c r="U40" s="1"/>
  <c r="K44" i="4"/>
  <c r="Q44" s="1"/>
  <c r="N43"/>
  <c r="O43" s="1"/>
  <c r="L43"/>
  <c r="W42" i="3"/>
  <c r="X41"/>
  <c r="Y41" s="1"/>
  <c r="K43"/>
  <c r="L42"/>
  <c r="L43" i="1"/>
  <c r="Q43" s="1"/>
  <c r="M42"/>
  <c r="N42" s="1"/>
  <c r="AA47" i="3" l="1"/>
  <c r="AB46"/>
  <c r="R43" i="4"/>
  <c r="P43"/>
  <c r="S43"/>
  <c r="J44" i="6"/>
  <c r="L43"/>
  <c r="K43"/>
  <c r="T41" i="3"/>
  <c r="U41" s="1"/>
  <c r="M43"/>
  <c r="N42"/>
  <c r="O42" s="1"/>
  <c r="P42" s="1"/>
  <c r="Q42" s="1"/>
  <c r="T42"/>
  <c r="U42" s="1"/>
  <c r="L44" i="4"/>
  <c r="K45"/>
  <c r="Q45" s="1"/>
  <c r="N44"/>
  <c r="O44" s="1"/>
  <c r="W43" i="3"/>
  <c r="X42"/>
  <c r="Y42" s="1"/>
  <c r="K44"/>
  <c r="L43"/>
  <c r="L44" i="1"/>
  <c r="Q44" s="1"/>
  <c r="M43"/>
  <c r="N43" s="1"/>
  <c r="S44" i="4" l="1"/>
  <c r="R44"/>
  <c r="P44"/>
  <c r="AA48" i="3"/>
  <c r="AB47"/>
  <c r="J45" i="6"/>
  <c r="L44"/>
  <c r="K44"/>
  <c r="M44" i="3"/>
  <c r="N43"/>
  <c r="O43" s="1"/>
  <c r="P43" s="1"/>
  <c r="Q43" s="1"/>
  <c r="N45" i="4"/>
  <c r="O45" s="1"/>
  <c r="L45"/>
  <c r="K46"/>
  <c r="Q46" s="1"/>
  <c r="W44" i="3"/>
  <c r="X43"/>
  <c r="Y43" s="1"/>
  <c r="K45"/>
  <c r="L44"/>
  <c r="L45" i="1"/>
  <c r="Q45" s="1"/>
  <c r="M44"/>
  <c r="N44" s="1"/>
  <c r="AA49" i="3" l="1"/>
  <c r="AB48"/>
  <c r="S45" i="4"/>
  <c r="P45"/>
  <c r="R45"/>
  <c r="J46" i="6"/>
  <c r="L45"/>
  <c r="K45"/>
  <c r="T43" i="3"/>
  <c r="U43" s="1"/>
  <c r="M45"/>
  <c r="N44"/>
  <c r="O44" s="1"/>
  <c r="P44" s="1"/>
  <c r="Q44" s="1"/>
  <c r="N46" i="4"/>
  <c r="O46" s="1"/>
  <c r="L46"/>
  <c r="K47"/>
  <c r="Q47" s="1"/>
  <c r="W45" i="3"/>
  <c r="X44"/>
  <c r="Y44" s="1"/>
  <c r="K46"/>
  <c r="L45"/>
  <c r="L46" i="1"/>
  <c r="Q46" s="1"/>
  <c r="M45"/>
  <c r="N45" s="1"/>
  <c r="P46" i="4" l="1"/>
  <c r="S46"/>
  <c r="R46"/>
  <c r="AA50" i="3"/>
  <c r="AB49"/>
  <c r="J47" i="6"/>
  <c r="L46"/>
  <c r="K46"/>
  <c r="T44" i="3"/>
  <c r="U44" s="1"/>
  <c r="M46"/>
  <c r="N45"/>
  <c r="O45" s="1"/>
  <c r="P45" s="1"/>
  <c r="Q45" s="1"/>
  <c r="N47" i="4"/>
  <c r="O47" s="1"/>
  <c r="L47"/>
  <c r="K48"/>
  <c r="Q48" s="1"/>
  <c r="W46" i="3"/>
  <c r="X45"/>
  <c r="Y45" s="1"/>
  <c r="L46"/>
  <c r="K47"/>
  <c r="L47" i="1"/>
  <c r="Q47" s="1"/>
  <c r="M46"/>
  <c r="N46" s="1"/>
  <c r="AA51" i="3" l="1"/>
  <c r="AB50"/>
  <c r="R47" i="4"/>
  <c r="P47"/>
  <c r="S47"/>
  <c r="J48" i="6"/>
  <c r="L47"/>
  <c r="K47"/>
  <c r="M47" i="3"/>
  <c r="N46"/>
  <c r="O46" s="1"/>
  <c r="P46" s="1"/>
  <c r="Q46" s="1"/>
  <c r="T45"/>
  <c r="U45" s="1"/>
  <c r="N48" i="4"/>
  <c r="O48" s="1"/>
  <c r="L48"/>
  <c r="K49"/>
  <c r="Q49" s="1"/>
  <c r="W47" i="3"/>
  <c r="X46"/>
  <c r="Y46" s="1"/>
  <c r="K48"/>
  <c r="L47"/>
  <c r="L48" i="1"/>
  <c r="Q48" s="1"/>
  <c r="M47"/>
  <c r="N47" s="1"/>
  <c r="S48" i="4" l="1"/>
  <c r="R48"/>
  <c r="P48"/>
  <c r="AA52" i="3"/>
  <c r="AB51"/>
  <c r="J49" i="6"/>
  <c r="L48"/>
  <c r="K48"/>
  <c r="T46" i="3"/>
  <c r="U46" s="1"/>
  <c r="M48"/>
  <c r="N47"/>
  <c r="O47" s="1"/>
  <c r="P47" s="1"/>
  <c r="Q47" s="1"/>
  <c r="N49" i="4"/>
  <c r="O49" s="1"/>
  <c r="L49"/>
  <c r="K50"/>
  <c r="Q50" s="1"/>
  <c r="W48" i="3"/>
  <c r="X47"/>
  <c r="Y47" s="1"/>
  <c r="K49"/>
  <c r="L48"/>
  <c r="L49" i="1"/>
  <c r="Q49" s="1"/>
  <c r="M48"/>
  <c r="N48" s="1"/>
  <c r="AA53" i="3" l="1"/>
  <c r="AB52"/>
  <c r="P49" i="4"/>
  <c r="S49"/>
  <c r="R49"/>
  <c r="J50" i="6"/>
  <c r="L49"/>
  <c r="K49"/>
  <c r="M49" i="3"/>
  <c r="N48"/>
  <c r="O48" s="1"/>
  <c r="P48" s="1"/>
  <c r="Q48" s="1"/>
  <c r="T47"/>
  <c r="U47" s="1"/>
  <c r="N50" i="4"/>
  <c r="O50" s="1"/>
  <c r="L50"/>
  <c r="K51"/>
  <c r="Q51" s="1"/>
  <c r="W49" i="3"/>
  <c r="X48"/>
  <c r="Y48" s="1"/>
  <c r="K50"/>
  <c r="L49"/>
  <c r="L50" i="1"/>
  <c r="Q50" s="1"/>
  <c r="M49"/>
  <c r="N49" s="1"/>
  <c r="P50" i="4" l="1"/>
  <c r="S50"/>
  <c r="R50"/>
  <c r="AA54" i="3"/>
  <c r="AB53"/>
  <c r="J51" i="6"/>
  <c r="L50"/>
  <c r="K50"/>
  <c r="T48" i="3"/>
  <c r="U48" s="1"/>
  <c r="M50"/>
  <c r="N49"/>
  <c r="O49" s="1"/>
  <c r="P49" s="1"/>
  <c r="Q49" s="1"/>
  <c r="N51" i="4"/>
  <c r="O51" s="1"/>
  <c r="L51"/>
  <c r="K52"/>
  <c r="Q52" s="1"/>
  <c r="W50" i="3"/>
  <c r="X49"/>
  <c r="Y49" s="1"/>
  <c r="L50"/>
  <c r="K51"/>
  <c r="L51" i="1"/>
  <c r="Q51" s="1"/>
  <c r="M50"/>
  <c r="N50" s="1"/>
  <c r="AA55" i="3" l="1"/>
  <c r="AB54"/>
  <c r="R51" i="4"/>
  <c r="P51"/>
  <c r="S51"/>
  <c r="J52" i="6"/>
  <c r="L51"/>
  <c r="K51"/>
  <c r="M51" i="3"/>
  <c r="N50"/>
  <c r="O50" s="1"/>
  <c r="P50" s="1"/>
  <c r="Q50" s="1"/>
  <c r="T49"/>
  <c r="U49" s="1"/>
  <c r="T50"/>
  <c r="U50" s="1"/>
  <c r="N52" i="4"/>
  <c r="O52" s="1"/>
  <c r="L52"/>
  <c r="K53"/>
  <c r="Q53" s="1"/>
  <c r="W51" i="3"/>
  <c r="X50"/>
  <c r="Y50" s="1"/>
  <c r="K52"/>
  <c r="L51"/>
  <c r="L52" i="1"/>
  <c r="Q52" s="1"/>
  <c r="M51"/>
  <c r="N51" s="1"/>
  <c r="S52" i="4" l="1"/>
  <c r="R52"/>
  <c r="P52"/>
  <c r="AA56" i="3"/>
  <c r="AB55"/>
  <c r="J53" i="6"/>
  <c r="L52"/>
  <c r="K52"/>
  <c r="M52" i="3"/>
  <c r="N51"/>
  <c r="O51" s="1"/>
  <c r="P51" s="1"/>
  <c r="Q51" s="1"/>
  <c r="N53" i="4"/>
  <c r="O53" s="1"/>
  <c r="L53"/>
  <c r="K54"/>
  <c r="Q54" s="1"/>
  <c r="W52" i="3"/>
  <c r="X51"/>
  <c r="Y51" s="1"/>
  <c r="K53"/>
  <c r="L52"/>
  <c r="L53" i="1"/>
  <c r="Q53" s="1"/>
  <c r="M52"/>
  <c r="N52" s="1"/>
  <c r="AA57" i="3" l="1"/>
  <c r="AB56"/>
  <c r="S53" i="4"/>
  <c r="P53"/>
  <c r="R53"/>
  <c r="J54" i="6"/>
  <c r="L53"/>
  <c r="K53"/>
  <c r="T51" i="3"/>
  <c r="U51" s="1"/>
  <c r="M53"/>
  <c r="N52"/>
  <c r="O52" s="1"/>
  <c r="P52" s="1"/>
  <c r="Q52" s="1"/>
  <c r="T52"/>
  <c r="U52" s="1"/>
  <c r="N54" i="4"/>
  <c r="O54" s="1"/>
  <c r="L54"/>
  <c r="K55"/>
  <c r="Q55" s="1"/>
  <c r="W53" i="3"/>
  <c r="X52"/>
  <c r="Y52" s="1"/>
  <c r="K54"/>
  <c r="L53"/>
  <c r="L54" i="1"/>
  <c r="Q54" s="1"/>
  <c r="M53"/>
  <c r="N53" s="1"/>
  <c r="P54" i="4" l="1"/>
  <c r="S54"/>
  <c r="R54"/>
  <c r="AA58" i="3"/>
  <c r="AB57"/>
  <c r="J55" i="6"/>
  <c r="L54"/>
  <c r="K54"/>
  <c r="M54" i="3"/>
  <c r="N53"/>
  <c r="O53" s="1"/>
  <c r="P53" s="1"/>
  <c r="Q53" s="1"/>
  <c r="N55" i="4"/>
  <c r="O55" s="1"/>
  <c r="L55"/>
  <c r="K56"/>
  <c r="Q56" s="1"/>
  <c r="W54" i="3"/>
  <c r="X53"/>
  <c r="Y53" s="1"/>
  <c r="L54"/>
  <c r="K55"/>
  <c r="L55" i="1"/>
  <c r="Q55" s="1"/>
  <c r="M54"/>
  <c r="N54" s="1"/>
  <c r="AA59" i="3" l="1"/>
  <c r="AB58"/>
  <c r="R55" i="4"/>
  <c r="P55"/>
  <c r="S55"/>
  <c r="J56" i="6"/>
  <c r="L55"/>
  <c r="K55"/>
  <c r="T53" i="3"/>
  <c r="U53" s="1"/>
  <c r="M55"/>
  <c r="N54"/>
  <c r="O54" s="1"/>
  <c r="P54" s="1"/>
  <c r="Q54" s="1"/>
  <c r="N56" i="4"/>
  <c r="O56" s="1"/>
  <c r="L56"/>
  <c r="K57"/>
  <c r="Q57" s="1"/>
  <c r="W55" i="3"/>
  <c r="X54"/>
  <c r="Y54" s="1"/>
  <c r="K56"/>
  <c r="L55"/>
  <c r="L56" i="1"/>
  <c r="Q56" s="1"/>
  <c r="M55"/>
  <c r="N55" s="1"/>
  <c r="S56" i="4" l="1"/>
  <c r="R56"/>
  <c r="P56"/>
  <c r="AA60" i="3"/>
  <c r="AB59"/>
  <c r="J57" i="6"/>
  <c r="L56"/>
  <c r="K56"/>
  <c r="M56" i="3"/>
  <c r="N55"/>
  <c r="O55" s="1"/>
  <c r="P55" s="1"/>
  <c r="Q55" s="1"/>
  <c r="T54"/>
  <c r="U54" s="1"/>
  <c r="T55"/>
  <c r="U55" s="1"/>
  <c r="N57" i="4"/>
  <c r="O57" s="1"/>
  <c r="L57"/>
  <c r="K58"/>
  <c r="Q58" s="1"/>
  <c r="W56" i="3"/>
  <c r="X55"/>
  <c r="Y55" s="1"/>
  <c r="K57"/>
  <c r="L56"/>
  <c r="L57" i="1"/>
  <c r="Q57" s="1"/>
  <c r="M56"/>
  <c r="N56" s="1"/>
  <c r="P57" i="4" l="1"/>
  <c r="S57"/>
  <c r="R57"/>
  <c r="AA61" i="3"/>
  <c r="AB60"/>
  <c r="J58" i="6"/>
  <c r="L57"/>
  <c r="K57"/>
  <c r="M57" i="3"/>
  <c r="N56"/>
  <c r="O56" s="1"/>
  <c r="P56" s="1"/>
  <c r="Q56" s="1"/>
  <c r="N58" i="4"/>
  <c r="O58" s="1"/>
  <c r="L58"/>
  <c r="K59"/>
  <c r="Q59" s="1"/>
  <c r="W57" i="3"/>
  <c r="X56"/>
  <c r="Y56" s="1"/>
  <c r="K58"/>
  <c r="L57"/>
  <c r="L58" i="1"/>
  <c r="Q58" s="1"/>
  <c r="M57"/>
  <c r="N57" s="1"/>
  <c r="AA62" i="3" l="1"/>
  <c r="AB61"/>
  <c r="P58" i="4"/>
  <c r="S58"/>
  <c r="R58"/>
  <c r="J59" i="6"/>
  <c r="L58"/>
  <c r="K58"/>
  <c r="T56" i="3"/>
  <c r="U56" s="1"/>
  <c r="M58"/>
  <c r="N57"/>
  <c r="O57" s="1"/>
  <c r="P57" s="1"/>
  <c r="Q57" s="1"/>
  <c r="N59" i="4"/>
  <c r="O59" s="1"/>
  <c r="L59"/>
  <c r="K60"/>
  <c r="Q60" s="1"/>
  <c r="W58" i="3"/>
  <c r="X57"/>
  <c r="Y57" s="1"/>
  <c r="K59"/>
  <c r="L58"/>
  <c r="L59" i="1"/>
  <c r="Q59" s="1"/>
  <c r="M58"/>
  <c r="N58" s="1"/>
  <c r="R59" i="4" l="1"/>
  <c r="P59"/>
  <c r="S59"/>
  <c r="AA63" i="3"/>
  <c r="AB62"/>
  <c r="J60" i="6"/>
  <c r="L59"/>
  <c r="K59"/>
  <c r="T57" i="3"/>
  <c r="U57" s="1"/>
  <c r="M59"/>
  <c r="N58"/>
  <c r="O58" s="1"/>
  <c r="P58" s="1"/>
  <c r="Q58" s="1"/>
  <c r="N60" i="4"/>
  <c r="O60" s="1"/>
  <c r="L60"/>
  <c r="K61"/>
  <c r="Q61" s="1"/>
  <c r="W59" i="3"/>
  <c r="X58"/>
  <c r="Y58" s="1"/>
  <c r="K60"/>
  <c r="L59"/>
  <c r="L60" i="1"/>
  <c r="Q60" s="1"/>
  <c r="M59"/>
  <c r="N59" s="1"/>
  <c r="S60" i="4" l="1"/>
  <c r="R60"/>
  <c r="P60"/>
  <c r="AA64" i="3"/>
  <c r="AB63"/>
  <c r="J61" i="6"/>
  <c r="L60"/>
  <c r="K60"/>
  <c r="T58" i="3"/>
  <c r="U58" s="1"/>
  <c r="M60"/>
  <c r="N59"/>
  <c r="O59" s="1"/>
  <c r="P59" s="1"/>
  <c r="Q59" s="1"/>
  <c r="N61" i="4"/>
  <c r="O61" s="1"/>
  <c r="L61"/>
  <c r="K62"/>
  <c r="Q62" s="1"/>
  <c r="W60" i="3"/>
  <c r="X59"/>
  <c r="Y59" s="1"/>
  <c r="K61"/>
  <c r="L60"/>
  <c r="L61" i="1"/>
  <c r="Q61" s="1"/>
  <c r="M60"/>
  <c r="N60" s="1"/>
  <c r="S61" i="4" l="1"/>
  <c r="P61"/>
  <c r="R61"/>
  <c r="AA65" i="3"/>
  <c r="AB64"/>
  <c r="J62" i="6"/>
  <c r="L61"/>
  <c r="K61"/>
  <c r="M61" i="3"/>
  <c r="N60"/>
  <c r="O60" s="1"/>
  <c r="P60" s="1"/>
  <c r="Q60" s="1"/>
  <c r="T59"/>
  <c r="U59" s="1"/>
  <c r="N62" i="4"/>
  <c r="O62" s="1"/>
  <c r="L62"/>
  <c r="K63"/>
  <c r="Q63" s="1"/>
  <c r="W61" i="3"/>
  <c r="X60"/>
  <c r="Y60" s="1"/>
  <c r="K62"/>
  <c r="L61"/>
  <c r="L62" i="1"/>
  <c r="Q62" s="1"/>
  <c r="M61"/>
  <c r="N61" s="1"/>
  <c r="AA66" i="3" l="1"/>
  <c r="AB65"/>
  <c r="P62" i="4"/>
  <c r="S62"/>
  <c r="R62"/>
  <c r="J63" i="6"/>
  <c r="L62"/>
  <c r="K62"/>
  <c r="T60" i="3"/>
  <c r="U60" s="1"/>
  <c r="M62"/>
  <c r="N61"/>
  <c r="O61" s="1"/>
  <c r="P61" s="1"/>
  <c r="Q61" s="1"/>
  <c r="N63" i="4"/>
  <c r="O63" s="1"/>
  <c r="L63"/>
  <c r="K64"/>
  <c r="Q64" s="1"/>
  <c r="W62" i="3"/>
  <c r="X61"/>
  <c r="Y61" s="1"/>
  <c r="L62"/>
  <c r="K63"/>
  <c r="L63" i="1"/>
  <c r="Q63" s="1"/>
  <c r="M62"/>
  <c r="N62" s="1"/>
  <c r="R63" i="4" l="1"/>
  <c r="P63"/>
  <c r="S63"/>
  <c r="AA67" i="3"/>
  <c r="AB66"/>
  <c r="J64" i="6"/>
  <c r="L63"/>
  <c r="K63"/>
  <c r="M63" i="3"/>
  <c r="N62"/>
  <c r="O62" s="1"/>
  <c r="P62" s="1"/>
  <c r="Q62" s="1"/>
  <c r="T61"/>
  <c r="U61" s="1"/>
  <c r="N64" i="4"/>
  <c r="O64" s="1"/>
  <c r="L64"/>
  <c r="K65"/>
  <c r="Q65" s="1"/>
  <c r="W63" i="3"/>
  <c r="X62"/>
  <c r="Y62" s="1"/>
  <c r="K64"/>
  <c r="L63"/>
  <c r="L64" i="1"/>
  <c r="Q64" s="1"/>
  <c r="M63"/>
  <c r="N63" s="1"/>
  <c r="AA68" i="3" l="1"/>
  <c r="AB67"/>
  <c r="S64" i="4"/>
  <c r="R64"/>
  <c r="P64"/>
  <c r="J65" i="6"/>
  <c r="L64"/>
  <c r="K64"/>
  <c r="T62" i="3"/>
  <c r="U62" s="1"/>
  <c r="M64"/>
  <c r="N63"/>
  <c r="O63" s="1"/>
  <c r="P63" s="1"/>
  <c r="Q63" s="1"/>
  <c r="N65" i="4"/>
  <c r="O65" s="1"/>
  <c r="L65"/>
  <c r="K66"/>
  <c r="Q66" s="1"/>
  <c r="W64" i="3"/>
  <c r="X63"/>
  <c r="Y63" s="1"/>
  <c r="K65"/>
  <c r="L64"/>
  <c r="L65" i="1"/>
  <c r="Q65" s="1"/>
  <c r="M64"/>
  <c r="N64" s="1"/>
  <c r="P65" i="4" l="1"/>
  <c r="S65"/>
  <c r="R65"/>
  <c r="AA69" i="3"/>
  <c r="AB68"/>
  <c r="J66" i="6"/>
  <c r="L65"/>
  <c r="K65"/>
  <c r="M65" i="3"/>
  <c r="N64"/>
  <c r="O64" s="1"/>
  <c r="P64" s="1"/>
  <c r="Q64" s="1"/>
  <c r="T63"/>
  <c r="U63" s="1"/>
  <c r="N66" i="4"/>
  <c r="O66" s="1"/>
  <c r="L66"/>
  <c r="K67"/>
  <c r="Q67" s="1"/>
  <c r="W65" i="3"/>
  <c r="X64"/>
  <c r="Y64" s="1"/>
  <c r="K66"/>
  <c r="L65"/>
  <c r="L66" i="1"/>
  <c r="Q66" s="1"/>
  <c r="M65"/>
  <c r="N65" s="1"/>
  <c r="AA70" i="3" l="1"/>
  <c r="AB69"/>
  <c r="P66" i="4"/>
  <c r="S66"/>
  <c r="R66"/>
  <c r="J67" i="6"/>
  <c r="L66"/>
  <c r="K66"/>
  <c r="T64" i="3"/>
  <c r="U64" s="1"/>
  <c r="M66"/>
  <c r="N65"/>
  <c r="O65" s="1"/>
  <c r="P65" s="1"/>
  <c r="Q65" s="1"/>
  <c r="N67" i="4"/>
  <c r="O67" s="1"/>
  <c r="L67"/>
  <c r="K68"/>
  <c r="Q68" s="1"/>
  <c r="W66" i="3"/>
  <c r="X65"/>
  <c r="Y65" s="1"/>
  <c r="K67"/>
  <c r="L66"/>
  <c r="L67" i="1"/>
  <c r="Q67" s="1"/>
  <c r="M66"/>
  <c r="N66" s="1"/>
  <c r="R67" i="4" l="1"/>
  <c r="P67"/>
  <c r="S67"/>
  <c r="AA71" i="3"/>
  <c r="AB70"/>
  <c r="J68" i="6"/>
  <c r="L67"/>
  <c r="K67"/>
  <c r="M67" i="3"/>
  <c r="N66"/>
  <c r="O66" s="1"/>
  <c r="P66" s="1"/>
  <c r="Q66" s="1"/>
  <c r="T65"/>
  <c r="U65" s="1"/>
  <c r="N68" i="4"/>
  <c r="O68" s="1"/>
  <c r="L68"/>
  <c r="K69"/>
  <c r="Q69" s="1"/>
  <c r="W67" i="3"/>
  <c r="X66"/>
  <c r="Y66" s="1"/>
  <c r="K68"/>
  <c r="L67"/>
  <c r="L68" i="1"/>
  <c r="Q68" s="1"/>
  <c r="M67"/>
  <c r="N67" s="1"/>
  <c r="S68" i="4" l="1"/>
  <c r="R68"/>
  <c r="P68"/>
  <c r="AA72" i="3"/>
  <c r="AB72" s="1"/>
  <c r="AB71"/>
  <c r="J69" i="6"/>
  <c r="L68"/>
  <c r="K68"/>
  <c r="T66" i="3"/>
  <c r="U66" s="1"/>
  <c r="M68"/>
  <c r="N67"/>
  <c r="O67" s="1"/>
  <c r="P67" s="1"/>
  <c r="Q67" s="1"/>
  <c r="N69" i="4"/>
  <c r="O69" s="1"/>
  <c r="L69"/>
  <c r="K70"/>
  <c r="Q70" s="1"/>
  <c r="W68" i="3"/>
  <c r="X67"/>
  <c r="Y67" s="1"/>
  <c r="L68"/>
  <c r="K69"/>
  <c r="L69" i="1"/>
  <c r="Q69" s="1"/>
  <c r="M68"/>
  <c r="N68" s="1"/>
  <c r="S69" i="4" l="1"/>
  <c r="R69"/>
  <c r="P69"/>
  <c r="J70" i="6"/>
  <c r="L69"/>
  <c r="K69"/>
  <c r="M69" i="3"/>
  <c r="N68"/>
  <c r="O68" s="1"/>
  <c r="P68" s="1"/>
  <c r="Q68" s="1"/>
  <c r="T67"/>
  <c r="U67" s="1"/>
  <c r="N70" i="4"/>
  <c r="O70" s="1"/>
  <c r="L70"/>
  <c r="K71"/>
  <c r="Q71" s="1"/>
  <c r="W69" i="3"/>
  <c r="X68"/>
  <c r="Y68" s="1"/>
  <c r="K70"/>
  <c r="L69"/>
  <c r="L70" i="1"/>
  <c r="Q70" s="1"/>
  <c r="M69"/>
  <c r="N69" s="1"/>
  <c r="P70" i="4" l="1"/>
  <c r="S70"/>
  <c r="R70"/>
  <c r="J71" i="6"/>
  <c r="L70"/>
  <c r="K70"/>
  <c r="M70" i="3"/>
  <c r="N69"/>
  <c r="O69" s="1"/>
  <c r="P69" s="1"/>
  <c r="Q69" s="1"/>
  <c r="T68"/>
  <c r="U68" s="1"/>
  <c r="N71" i="4"/>
  <c r="O71" s="1"/>
  <c r="L71"/>
  <c r="K72"/>
  <c r="Q72" s="1"/>
  <c r="W70" i="3"/>
  <c r="X69"/>
  <c r="Y69" s="1"/>
  <c r="K71"/>
  <c r="L70"/>
  <c r="L71" i="1"/>
  <c r="M70"/>
  <c r="N70" s="1"/>
  <c r="M71" l="1"/>
  <c r="N71" s="1"/>
  <c r="Q71"/>
  <c r="R71" i="4"/>
  <c r="P71"/>
  <c r="S71"/>
  <c r="J72" i="6"/>
  <c r="L71"/>
  <c r="K71"/>
  <c r="T69" i="3"/>
  <c r="U69" s="1"/>
  <c r="M71"/>
  <c r="N70"/>
  <c r="O70" s="1"/>
  <c r="P70" s="1"/>
  <c r="Q70" s="1"/>
  <c r="N72" i="4"/>
  <c r="O72" s="1"/>
  <c r="L72"/>
  <c r="W71" i="3"/>
  <c r="X70"/>
  <c r="Y70" s="1"/>
  <c r="K72"/>
  <c r="L71"/>
  <c r="S72" i="4" l="1"/>
  <c r="R72"/>
  <c r="P72"/>
  <c r="J73" i="6"/>
  <c r="L72"/>
  <c r="K72"/>
  <c r="M72" i="3"/>
  <c r="N72" s="1"/>
  <c r="O72" s="1"/>
  <c r="P72" s="1"/>
  <c r="Q72" s="1"/>
  <c r="N71"/>
  <c r="O71" s="1"/>
  <c r="P71" s="1"/>
  <c r="Q71" s="1"/>
  <c r="T70"/>
  <c r="U70" s="1"/>
  <c r="X71"/>
  <c r="Y71" s="1"/>
  <c r="W72"/>
  <c r="X72" s="1"/>
  <c r="Y72" s="1"/>
  <c r="L72"/>
  <c r="J74" i="6" l="1"/>
  <c r="L73"/>
  <c r="K73"/>
  <c r="T72" i="3"/>
  <c r="U72" s="1"/>
  <c r="T71"/>
  <c r="U71" s="1"/>
  <c r="J75" i="6" l="1"/>
  <c r="L74"/>
  <c r="K74"/>
  <c r="J76" l="1"/>
  <c r="L75"/>
  <c r="K75"/>
  <c r="J77" l="1"/>
  <c r="L76"/>
  <c r="K76"/>
  <c r="J78" l="1"/>
  <c r="L77"/>
  <c r="K77"/>
  <c r="J79" l="1"/>
  <c r="L78"/>
  <c r="K78"/>
  <c r="J80" l="1"/>
  <c r="L79"/>
  <c r="K79"/>
  <c r="J81" l="1"/>
  <c r="L80"/>
  <c r="K80"/>
  <c r="J82" l="1"/>
  <c r="L81"/>
  <c r="K81"/>
  <c r="J83" l="1"/>
  <c r="L82"/>
  <c r="K82"/>
  <c r="J84" l="1"/>
  <c r="L83"/>
  <c r="K83"/>
  <c r="J85" l="1"/>
  <c r="L84"/>
  <c r="K84"/>
  <c r="J86" l="1"/>
  <c r="L85"/>
  <c r="K85"/>
  <c r="J87" l="1"/>
  <c r="L86"/>
  <c r="K86"/>
  <c r="J88" l="1"/>
  <c r="L87"/>
  <c r="K87"/>
  <c r="J89" l="1"/>
  <c r="L88"/>
  <c r="K88"/>
  <c r="J90" l="1"/>
  <c r="L89"/>
  <c r="K89"/>
  <c r="J91" l="1"/>
  <c r="L90"/>
  <c r="K90"/>
  <c r="J92" l="1"/>
  <c r="L91"/>
  <c r="K91"/>
  <c r="J93" l="1"/>
  <c r="L92"/>
  <c r="K92"/>
  <c r="J94" l="1"/>
  <c r="L93"/>
  <c r="K93"/>
  <c r="J95" l="1"/>
  <c r="L94"/>
  <c r="K94"/>
  <c r="J96" l="1"/>
  <c r="L95"/>
  <c r="K95"/>
  <c r="J97" l="1"/>
  <c r="L96"/>
  <c r="K96"/>
  <c r="J98" l="1"/>
  <c r="L97"/>
  <c r="K97"/>
  <c r="J99" l="1"/>
  <c r="L98"/>
  <c r="K98"/>
  <c r="J100" l="1"/>
  <c r="L99"/>
  <c r="K99"/>
  <c r="J101" l="1"/>
  <c r="L100"/>
  <c r="K100"/>
  <c r="J102" l="1"/>
  <c r="L101"/>
  <c r="K101"/>
  <c r="J103" l="1"/>
  <c r="L102"/>
  <c r="K102"/>
  <c r="J104" l="1"/>
  <c r="L103"/>
  <c r="K103"/>
  <c r="J105" l="1"/>
  <c r="L104"/>
  <c r="K104"/>
  <c r="J106" l="1"/>
  <c r="L105"/>
  <c r="K105"/>
  <c r="J107" l="1"/>
  <c r="L106"/>
  <c r="K106"/>
  <c r="J108" l="1"/>
  <c r="L107"/>
  <c r="K107"/>
  <c r="J109" l="1"/>
  <c r="L108"/>
  <c r="K108"/>
  <c r="J110" l="1"/>
  <c r="L109"/>
  <c r="K109"/>
  <c r="J111" l="1"/>
  <c r="L110"/>
  <c r="K110"/>
  <c r="J112" l="1"/>
  <c r="L111"/>
  <c r="K111"/>
  <c r="J113" l="1"/>
  <c r="L112"/>
  <c r="K112"/>
  <c r="J114" l="1"/>
  <c r="L113"/>
  <c r="K113"/>
  <c r="J115" l="1"/>
  <c r="L114"/>
  <c r="K114"/>
  <c r="J116" l="1"/>
  <c r="L115"/>
  <c r="K115"/>
  <c r="J117" l="1"/>
  <c r="L116"/>
  <c r="K116"/>
  <c r="J118" l="1"/>
  <c r="L117"/>
  <c r="K117"/>
  <c r="J119" l="1"/>
  <c r="L118"/>
  <c r="K118"/>
  <c r="J120" l="1"/>
  <c r="L119"/>
  <c r="K119"/>
  <c r="J121" l="1"/>
  <c r="L120"/>
  <c r="K120"/>
  <c r="J122" l="1"/>
  <c r="L121"/>
  <c r="K121"/>
  <c r="J123" l="1"/>
  <c r="L122"/>
  <c r="K122"/>
  <c r="J124" l="1"/>
  <c r="L123"/>
  <c r="K123"/>
  <c r="J125" l="1"/>
  <c r="L124"/>
  <c r="K124"/>
  <c r="J126" l="1"/>
  <c r="L125"/>
  <c r="K125"/>
  <c r="J127" l="1"/>
  <c r="L126"/>
  <c r="K126"/>
  <c r="J128" l="1"/>
  <c r="L127"/>
  <c r="K127"/>
  <c r="J129" l="1"/>
  <c r="L128"/>
  <c r="K128"/>
  <c r="J130" l="1"/>
  <c r="L129"/>
  <c r="K129"/>
  <c r="J131" l="1"/>
  <c r="L130"/>
  <c r="K130"/>
  <c r="J132" l="1"/>
  <c r="L131"/>
  <c r="K131"/>
  <c r="J133" l="1"/>
  <c r="L132"/>
  <c r="K132"/>
  <c r="J134" l="1"/>
  <c r="L133"/>
  <c r="K133"/>
  <c r="J135" l="1"/>
  <c r="L134"/>
  <c r="K134"/>
  <c r="J136" l="1"/>
  <c r="L135"/>
  <c r="K135"/>
  <c r="J137" l="1"/>
  <c r="L136"/>
  <c r="K136"/>
  <c r="J138" l="1"/>
  <c r="L137"/>
  <c r="K137"/>
  <c r="J139" l="1"/>
  <c r="L138"/>
  <c r="K138"/>
  <c r="J140" l="1"/>
  <c r="L139"/>
  <c r="K139"/>
  <c r="J141" l="1"/>
  <c r="L140"/>
  <c r="K140"/>
  <c r="J142" l="1"/>
  <c r="L141"/>
  <c r="K141"/>
  <c r="J143" l="1"/>
  <c r="L142"/>
  <c r="K142"/>
  <c r="J144" l="1"/>
  <c r="L143"/>
  <c r="K143"/>
  <c r="J145" l="1"/>
  <c r="L144"/>
  <c r="K144"/>
  <c r="J146" l="1"/>
  <c r="L145"/>
  <c r="K145"/>
  <c r="J147" l="1"/>
  <c r="L146"/>
  <c r="K146"/>
  <c r="J148" l="1"/>
  <c r="L147"/>
  <c r="K147"/>
  <c r="J149" l="1"/>
  <c r="L148"/>
  <c r="K148"/>
  <c r="J150" l="1"/>
  <c r="L149"/>
  <c r="K149"/>
  <c r="J151" l="1"/>
  <c r="L150"/>
  <c r="K150"/>
  <c r="J152" l="1"/>
  <c r="L151"/>
  <c r="K151"/>
  <c r="J153" l="1"/>
  <c r="L152"/>
  <c r="K152"/>
  <c r="J154" l="1"/>
  <c r="L153"/>
  <c r="K153"/>
  <c r="J155" l="1"/>
  <c r="L154"/>
  <c r="K154"/>
  <c r="J156" l="1"/>
  <c r="L155"/>
  <c r="K155"/>
  <c r="J157" l="1"/>
  <c r="L156"/>
  <c r="K156"/>
  <c r="J158" l="1"/>
  <c r="L157"/>
  <c r="K157"/>
  <c r="J159" l="1"/>
  <c r="L158"/>
  <c r="K158"/>
  <c r="J160" l="1"/>
  <c r="L159"/>
  <c r="K159"/>
  <c r="J161" l="1"/>
  <c r="L160"/>
  <c r="K160"/>
  <c r="J162" l="1"/>
  <c r="L161"/>
  <c r="K161"/>
  <c r="J163" l="1"/>
  <c r="L162"/>
  <c r="K162"/>
  <c r="J164" l="1"/>
  <c r="L163"/>
  <c r="K163"/>
  <c r="J165" l="1"/>
  <c r="L164"/>
  <c r="K164"/>
  <c r="J166" l="1"/>
  <c r="L165"/>
  <c r="K165"/>
  <c r="J167" l="1"/>
  <c r="L166"/>
  <c r="K166"/>
  <c r="J168" l="1"/>
  <c r="L167"/>
  <c r="K167"/>
  <c r="J169" l="1"/>
  <c r="L168"/>
  <c r="K168"/>
  <c r="J170" l="1"/>
  <c r="L169"/>
  <c r="K169"/>
  <c r="J171" l="1"/>
  <c r="L170"/>
  <c r="K170"/>
  <c r="J172" l="1"/>
  <c r="L171"/>
  <c r="K171"/>
  <c r="J173" l="1"/>
  <c r="L172"/>
  <c r="K172"/>
  <c r="J174" l="1"/>
  <c r="L173"/>
  <c r="K173"/>
  <c r="J175" l="1"/>
  <c r="L174"/>
  <c r="K174"/>
  <c r="J176" l="1"/>
  <c r="L175"/>
  <c r="K175"/>
  <c r="J177" l="1"/>
  <c r="L176"/>
  <c r="K176"/>
  <c r="J178" l="1"/>
  <c r="L177"/>
  <c r="K177"/>
  <c r="J179" l="1"/>
  <c r="L178"/>
  <c r="K178"/>
  <c r="J180" l="1"/>
  <c r="L179"/>
  <c r="K179"/>
  <c r="J181" l="1"/>
  <c r="L180"/>
  <c r="K180"/>
  <c r="J182" l="1"/>
  <c r="L181"/>
  <c r="K181"/>
  <c r="J183" l="1"/>
  <c r="L182"/>
  <c r="K182"/>
  <c r="J184" l="1"/>
  <c r="L183"/>
  <c r="K183"/>
  <c r="J185" l="1"/>
  <c r="L184"/>
  <c r="K184"/>
  <c r="J186" l="1"/>
  <c r="L185"/>
  <c r="K185"/>
  <c r="J187" l="1"/>
  <c r="L186"/>
  <c r="K186"/>
  <c r="J188" l="1"/>
  <c r="L187"/>
  <c r="K187"/>
  <c r="J189" l="1"/>
  <c r="L188"/>
  <c r="K188"/>
  <c r="J190" l="1"/>
  <c r="L189"/>
  <c r="K189"/>
  <c r="J191" l="1"/>
  <c r="L190"/>
  <c r="K190"/>
  <c r="J192" l="1"/>
  <c r="L191"/>
  <c r="K191"/>
  <c r="J193" l="1"/>
  <c r="L192"/>
  <c r="K192"/>
  <c r="J194" l="1"/>
  <c r="L193"/>
  <c r="K193"/>
  <c r="J195" l="1"/>
  <c r="L194"/>
  <c r="K194"/>
  <c r="J196" l="1"/>
  <c r="L195"/>
  <c r="K195"/>
  <c r="J197" l="1"/>
  <c r="L196"/>
  <c r="K196"/>
  <c r="J198" l="1"/>
  <c r="L197"/>
  <c r="K197"/>
  <c r="J199" l="1"/>
  <c r="L198"/>
  <c r="K198"/>
  <c r="J200" l="1"/>
  <c r="L199"/>
  <c r="K199"/>
  <c r="J201" l="1"/>
  <c r="L200"/>
  <c r="K200"/>
  <c r="J202" l="1"/>
  <c r="L201"/>
  <c r="K201"/>
  <c r="J203" l="1"/>
  <c r="L202"/>
  <c r="K202"/>
  <c r="J204" l="1"/>
  <c r="L203"/>
  <c r="K203"/>
  <c r="J205" l="1"/>
  <c r="L204"/>
  <c r="K204"/>
  <c r="J206" l="1"/>
  <c r="L205"/>
  <c r="K205"/>
  <c r="J207" l="1"/>
  <c r="L206"/>
  <c r="K206"/>
  <c r="J208" l="1"/>
  <c r="L207"/>
  <c r="K207"/>
  <c r="J209" l="1"/>
  <c r="L208"/>
  <c r="K208"/>
  <c r="J210" l="1"/>
  <c r="L209"/>
  <c r="K209"/>
  <c r="J211" l="1"/>
  <c r="L210"/>
  <c r="K210"/>
  <c r="J212" l="1"/>
  <c r="L211"/>
  <c r="K211"/>
  <c r="J213" l="1"/>
  <c r="L212"/>
  <c r="K212"/>
  <c r="J214" l="1"/>
  <c r="L213"/>
  <c r="K213"/>
  <c r="J215" l="1"/>
  <c r="L214"/>
  <c r="K214"/>
  <c r="J216" l="1"/>
  <c r="L215"/>
  <c r="K215"/>
  <c r="J217" l="1"/>
  <c r="L216"/>
  <c r="K216"/>
  <c r="J218" l="1"/>
  <c r="L217"/>
  <c r="K217"/>
  <c r="J219" l="1"/>
  <c r="L218"/>
  <c r="K218"/>
  <c r="J220" l="1"/>
  <c r="L219"/>
  <c r="K219"/>
  <c r="J221" l="1"/>
  <c r="L220"/>
  <c r="K220"/>
  <c r="J222" l="1"/>
  <c r="L221"/>
  <c r="K221"/>
  <c r="J223" l="1"/>
  <c r="L222"/>
  <c r="K222"/>
  <c r="J224" l="1"/>
  <c r="L223"/>
  <c r="K223"/>
  <c r="J225" l="1"/>
  <c r="L224"/>
  <c r="K224"/>
  <c r="J226" l="1"/>
  <c r="L225"/>
  <c r="K225"/>
  <c r="J227" l="1"/>
  <c r="L226"/>
  <c r="K226"/>
  <c r="J228" l="1"/>
  <c r="L227"/>
  <c r="K227"/>
  <c r="J229" l="1"/>
  <c r="L228"/>
  <c r="K228"/>
  <c r="J230" l="1"/>
  <c r="L229"/>
  <c r="K229"/>
  <c r="J231" l="1"/>
  <c r="L230"/>
  <c r="K230"/>
  <c r="J232" l="1"/>
  <c r="L231"/>
  <c r="K231"/>
  <c r="J233" l="1"/>
  <c r="L232"/>
  <c r="K232"/>
  <c r="J234" l="1"/>
  <c r="L233"/>
  <c r="K233"/>
  <c r="J235" l="1"/>
  <c r="L234"/>
  <c r="K234"/>
  <c r="J236" l="1"/>
  <c r="L235"/>
  <c r="K235"/>
  <c r="J237" l="1"/>
  <c r="L236"/>
  <c r="K236"/>
  <c r="J238" l="1"/>
  <c r="L237"/>
  <c r="K237"/>
  <c r="J239" l="1"/>
  <c r="L238"/>
  <c r="K238"/>
  <c r="J240" l="1"/>
  <c r="L239"/>
  <c r="K239"/>
  <c r="J241" l="1"/>
  <c r="L240"/>
  <c r="K240"/>
  <c r="J242" l="1"/>
  <c r="L241"/>
  <c r="K241"/>
  <c r="J243" l="1"/>
  <c r="L242"/>
  <c r="K242"/>
  <c r="J244" l="1"/>
  <c r="L243"/>
  <c r="K243"/>
  <c r="J245" l="1"/>
  <c r="L244"/>
  <c r="K244"/>
  <c r="J246" l="1"/>
  <c r="L245"/>
  <c r="K245"/>
  <c r="J247" l="1"/>
  <c r="L246"/>
  <c r="K246"/>
  <c r="J248" l="1"/>
  <c r="L247"/>
  <c r="K247"/>
  <c r="J249" l="1"/>
  <c r="L248"/>
  <c r="K248"/>
  <c r="J250" l="1"/>
  <c r="L249"/>
  <c r="K249"/>
  <c r="J251" l="1"/>
  <c r="L250"/>
  <c r="K250"/>
  <c r="J252" l="1"/>
  <c r="L251"/>
  <c r="K251"/>
  <c r="J253" l="1"/>
  <c r="L252"/>
  <c r="K252"/>
  <c r="J254" l="1"/>
  <c r="L253"/>
  <c r="K253"/>
  <c r="J255" l="1"/>
  <c r="L254"/>
  <c r="K254"/>
  <c r="J256" l="1"/>
  <c r="L255"/>
  <c r="K255"/>
  <c r="J257" l="1"/>
  <c r="L256"/>
  <c r="K256"/>
  <c r="J258" l="1"/>
  <c r="L257"/>
  <c r="K257"/>
  <c r="J259" l="1"/>
  <c r="L258"/>
  <c r="K258"/>
  <c r="J260" l="1"/>
  <c r="L259"/>
  <c r="K259"/>
  <c r="J261" l="1"/>
  <c r="L260"/>
  <c r="K260"/>
  <c r="J262" l="1"/>
  <c r="L261"/>
  <c r="K261"/>
  <c r="J263" l="1"/>
  <c r="L262"/>
  <c r="K262"/>
  <c r="J264" l="1"/>
  <c r="L263"/>
  <c r="K263"/>
  <c r="J265" l="1"/>
  <c r="L264"/>
  <c r="K264"/>
  <c r="J266" l="1"/>
  <c r="L265"/>
  <c r="K265"/>
  <c r="J267" l="1"/>
  <c r="L266"/>
  <c r="K266"/>
  <c r="J268" l="1"/>
  <c r="L267"/>
  <c r="K267"/>
  <c r="J269" l="1"/>
  <c r="L268"/>
  <c r="K268"/>
  <c r="J270" l="1"/>
  <c r="L269"/>
  <c r="K269"/>
  <c r="J271" l="1"/>
  <c r="L270"/>
  <c r="K270"/>
  <c r="J272" l="1"/>
  <c r="L271"/>
  <c r="K271"/>
  <c r="J273" l="1"/>
  <c r="L272"/>
  <c r="K272"/>
  <c r="J274" l="1"/>
  <c r="L273"/>
  <c r="K273"/>
  <c r="J275" l="1"/>
  <c r="L274"/>
  <c r="K274"/>
  <c r="J276" l="1"/>
  <c r="L275"/>
  <c r="K275"/>
  <c r="J277" l="1"/>
  <c r="L276"/>
  <c r="K276"/>
  <c r="J278" l="1"/>
  <c r="L277"/>
  <c r="K277"/>
  <c r="J279" l="1"/>
  <c r="L278"/>
  <c r="K278"/>
  <c r="J280" l="1"/>
  <c r="L279"/>
  <c r="K279"/>
  <c r="J281" l="1"/>
  <c r="L280"/>
  <c r="K280"/>
  <c r="J282" l="1"/>
  <c r="L281"/>
  <c r="K281"/>
  <c r="J283" l="1"/>
  <c r="L282"/>
  <c r="K282"/>
  <c r="J284" l="1"/>
  <c r="L283"/>
  <c r="K283"/>
  <c r="J285" l="1"/>
  <c r="L284"/>
  <c r="K284"/>
  <c r="J286" l="1"/>
  <c r="L285"/>
  <c r="K285"/>
  <c r="J287" l="1"/>
  <c r="L286"/>
  <c r="K286"/>
  <c r="J288" l="1"/>
  <c r="L287"/>
  <c r="K287"/>
  <c r="J289" l="1"/>
  <c r="L288"/>
  <c r="K288"/>
  <c r="J290" l="1"/>
  <c r="L289"/>
  <c r="K289"/>
  <c r="J291" l="1"/>
  <c r="L290"/>
  <c r="K290"/>
  <c r="J292" l="1"/>
  <c r="L291"/>
  <c r="K291"/>
  <c r="J293" l="1"/>
  <c r="L292"/>
  <c r="K292"/>
  <c r="J294" l="1"/>
  <c r="L293"/>
  <c r="K293"/>
  <c r="J295" l="1"/>
  <c r="L294"/>
  <c r="K294"/>
  <c r="J296" l="1"/>
  <c r="L295"/>
  <c r="K295"/>
  <c r="J297" l="1"/>
  <c r="L296"/>
  <c r="K296"/>
  <c r="J298" l="1"/>
  <c r="L297"/>
  <c r="K297"/>
  <c r="J299" l="1"/>
  <c r="L298"/>
  <c r="K298"/>
  <c r="J300" l="1"/>
  <c r="L299"/>
  <c r="K299"/>
  <c r="J301" l="1"/>
  <c r="L300"/>
  <c r="K300"/>
  <c r="J302" l="1"/>
  <c r="L301"/>
  <c r="K301"/>
  <c r="J303" l="1"/>
  <c r="L302"/>
  <c r="K302"/>
  <c r="J304" l="1"/>
  <c r="L303"/>
  <c r="K303"/>
  <c r="J305" l="1"/>
  <c r="L304"/>
  <c r="K304"/>
  <c r="J306" l="1"/>
  <c r="L305"/>
  <c r="K305"/>
  <c r="J307" l="1"/>
  <c r="L306"/>
  <c r="K306"/>
  <c r="J308" l="1"/>
  <c r="L307"/>
  <c r="K307"/>
  <c r="J309" l="1"/>
  <c r="L308"/>
  <c r="K308"/>
  <c r="J310" l="1"/>
  <c r="L309"/>
  <c r="K309"/>
  <c r="J311" l="1"/>
  <c r="L310"/>
  <c r="K310"/>
  <c r="J312" l="1"/>
  <c r="L311"/>
  <c r="K311"/>
  <c r="J313" l="1"/>
  <c r="L312"/>
  <c r="K312"/>
  <c r="J314" l="1"/>
  <c r="L313"/>
  <c r="K313"/>
  <c r="J315" l="1"/>
  <c r="L314"/>
  <c r="K314"/>
  <c r="J316" l="1"/>
  <c r="L315"/>
  <c r="K315"/>
  <c r="J317" l="1"/>
  <c r="L316"/>
  <c r="K316"/>
  <c r="J318" l="1"/>
  <c r="L317"/>
  <c r="K317"/>
  <c r="J319" l="1"/>
  <c r="L318"/>
  <c r="K318"/>
  <c r="J320" l="1"/>
  <c r="L319"/>
  <c r="K319"/>
  <c r="J321" l="1"/>
  <c r="L320"/>
  <c r="K320"/>
  <c r="J322" l="1"/>
  <c r="L321"/>
  <c r="K321"/>
  <c r="J323" l="1"/>
  <c r="L322"/>
  <c r="K322"/>
  <c r="J324" l="1"/>
  <c r="L323"/>
  <c r="K323"/>
  <c r="J325" l="1"/>
  <c r="L324"/>
  <c r="K324"/>
  <c r="J326" l="1"/>
  <c r="L325"/>
  <c r="K325"/>
  <c r="J327" l="1"/>
  <c r="L326"/>
  <c r="K326"/>
  <c r="J328" l="1"/>
  <c r="L327"/>
  <c r="K327"/>
  <c r="J329" l="1"/>
  <c r="L328"/>
  <c r="K328"/>
  <c r="J330" l="1"/>
  <c r="L329"/>
  <c r="K329"/>
  <c r="J331" l="1"/>
  <c r="L330"/>
  <c r="K330"/>
  <c r="J332" l="1"/>
  <c r="L331"/>
  <c r="K331"/>
  <c r="J333" l="1"/>
  <c r="L332"/>
  <c r="K332"/>
  <c r="J334" l="1"/>
  <c r="L333"/>
  <c r="K333"/>
  <c r="J335" l="1"/>
  <c r="L334"/>
  <c r="K334"/>
  <c r="J336" l="1"/>
  <c r="L335"/>
  <c r="K335"/>
  <c r="J337" l="1"/>
  <c r="L336"/>
  <c r="K336"/>
  <c r="J338" l="1"/>
  <c r="L337"/>
  <c r="K337"/>
  <c r="J339" l="1"/>
  <c r="L338"/>
  <c r="K338"/>
  <c r="J340" l="1"/>
  <c r="L339"/>
  <c r="K339"/>
  <c r="J341" l="1"/>
  <c r="L340"/>
  <c r="K340"/>
  <c r="J342" l="1"/>
  <c r="L341"/>
  <c r="K341"/>
  <c r="J343" l="1"/>
  <c r="L342"/>
  <c r="K342"/>
  <c r="J344" l="1"/>
  <c r="L343"/>
  <c r="K343"/>
  <c r="J345" l="1"/>
  <c r="L344"/>
  <c r="K344"/>
  <c r="J346" l="1"/>
  <c r="L345"/>
  <c r="K345"/>
  <c r="J347" l="1"/>
  <c r="L346"/>
  <c r="K346"/>
  <c r="J348" l="1"/>
  <c r="L347"/>
  <c r="K347"/>
  <c r="J349" l="1"/>
  <c r="L348"/>
  <c r="K348"/>
  <c r="J350" l="1"/>
  <c r="L349"/>
  <c r="K349"/>
  <c r="J351" l="1"/>
  <c r="L350"/>
  <c r="K350"/>
  <c r="J352" l="1"/>
  <c r="L351"/>
  <c r="K351"/>
  <c r="J353" l="1"/>
  <c r="L352"/>
  <c r="K352"/>
  <c r="J354" l="1"/>
  <c r="L353"/>
  <c r="K353"/>
  <c r="L354" l="1"/>
  <c r="K354"/>
  <c r="J355"/>
  <c r="L355" l="1"/>
  <c r="K355"/>
  <c r="J356"/>
  <c r="J357" l="1"/>
  <c r="L356"/>
  <c r="K356"/>
  <c r="J358" l="1"/>
  <c r="L357"/>
  <c r="K357"/>
  <c r="L358" l="1"/>
  <c r="K358"/>
  <c r="J359"/>
  <c r="J360" l="1"/>
  <c r="L359"/>
  <c r="K359"/>
  <c r="J361" l="1"/>
  <c r="L360"/>
  <c r="K360"/>
  <c r="J362" l="1"/>
  <c r="L361"/>
  <c r="K361"/>
  <c r="J363" l="1"/>
  <c r="L362"/>
  <c r="K362"/>
  <c r="J364" l="1"/>
  <c r="L363"/>
  <c r="K363"/>
  <c r="J365" l="1"/>
  <c r="L364"/>
  <c r="K364"/>
  <c r="J366" l="1"/>
  <c r="L365"/>
  <c r="K365"/>
  <c r="J367" l="1"/>
  <c r="L366"/>
  <c r="K366"/>
  <c r="J368" l="1"/>
  <c r="L367"/>
  <c r="K367"/>
  <c r="J369" l="1"/>
  <c r="L368"/>
  <c r="K368"/>
  <c r="J370" l="1"/>
  <c r="L369"/>
  <c r="K369"/>
  <c r="J371" l="1"/>
  <c r="L370"/>
  <c r="K370"/>
  <c r="J372" l="1"/>
  <c r="L371"/>
  <c r="K371"/>
  <c r="J373" l="1"/>
  <c r="L372"/>
  <c r="K372"/>
  <c r="J374" l="1"/>
  <c r="L373"/>
  <c r="K373"/>
  <c r="J375" l="1"/>
  <c r="L374"/>
  <c r="K374"/>
  <c r="J376" l="1"/>
  <c r="L375"/>
  <c r="K375"/>
  <c r="J377" l="1"/>
  <c r="L376"/>
  <c r="K376"/>
  <c r="J378" l="1"/>
  <c r="L377"/>
  <c r="K377"/>
  <c r="J379" l="1"/>
  <c r="L378"/>
  <c r="K378"/>
  <c r="J380" l="1"/>
  <c r="L379"/>
  <c r="K379"/>
  <c r="J381" l="1"/>
  <c r="L380"/>
  <c r="K380"/>
  <c r="J382" l="1"/>
  <c r="L381"/>
  <c r="K381"/>
  <c r="J383" l="1"/>
  <c r="L382"/>
  <c r="K382"/>
  <c r="J384" l="1"/>
  <c r="L383"/>
  <c r="K383"/>
  <c r="J385" l="1"/>
  <c r="L384"/>
  <c r="K384"/>
  <c r="J386" l="1"/>
  <c r="L385"/>
  <c r="K385"/>
  <c r="J387" l="1"/>
  <c r="L386"/>
  <c r="K386"/>
  <c r="J388" l="1"/>
  <c r="L387"/>
  <c r="K387"/>
  <c r="J389" l="1"/>
  <c r="L388"/>
  <c r="K388"/>
  <c r="J390" l="1"/>
  <c r="L389"/>
  <c r="K389"/>
  <c r="J391" l="1"/>
  <c r="L390"/>
  <c r="K390"/>
  <c r="J392" l="1"/>
  <c r="L391"/>
  <c r="K391"/>
  <c r="J393" l="1"/>
  <c r="L392"/>
  <c r="K392"/>
  <c r="J394" l="1"/>
  <c r="L393"/>
  <c r="K393"/>
  <c r="J395" l="1"/>
  <c r="L394"/>
  <c r="K394"/>
  <c r="J396" l="1"/>
  <c r="L395"/>
  <c r="K395"/>
  <c r="J397" l="1"/>
  <c r="L396"/>
  <c r="K396"/>
  <c r="J398" l="1"/>
  <c r="L397"/>
  <c r="K397"/>
  <c r="J399" l="1"/>
  <c r="L398"/>
  <c r="K398"/>
  <c r="J400" l="1"/>
  <c r="L399"/>
  <c r="K399"/>
  <c r="J401" l="1"/>
  <c r="L400"/>
  <c r="K400"/>
  <c r="J402" l="1"/>
  <c r="L401"/>
  <c r="K401"/>
  <c r="J403" l="1"/>
  <c r="L402"/>
  <c r="K402"/>
  <c r="J404" l="1"/>
  <c r="L403"/>
  <c r="K403"/>
  <c r="J405" l="1"/>
  <c r="L404"/>
  <c r="K404"/>
  <c r="J406" l="1"/>
  <c r="L405"/>
  <c r="K405"/>
  <c r="J407" l="1"/>
  <c r="L406"/>
  <c r="K406"/>
  <c r="J408" l="1"/>
  <c r="L407"/>
  <c r="K407"/>
  <c r="J409" l="1"/>
  <c r="L408"/>
  <c r="K408"/>
  <c r="J410" l="1"/>
  <c r="L409"/>
  <c r="K409"/>
  <c r="J411" l="1"/>
  <c r="L410"/>
  <c r="K410"/>
  <c r="J412" l="1"/>
  <c r="L411"/>
  <c r="K411"/>
  <c r="J413" l="1"/>
  <c r="L412"/>
  <c r="K412"/>
  <c r="J414" l="1"/>
  <c r="L413"/>
  <c r="K413"/>
  <c r="J415" l="1"/>
  <c r="L414"/>
  <c r="K414"/>
  <c r="J416" l="1"/>
  <c r="L415"/>
  <c r="K415"/>
  <c r="J417" l="1"/>
  <c r="L416"/>
  <c r="K416"/>
  <c r="J418" l="1"/>
  <c r="L417"/>
  <c r="K417"/>
  <c r="J419" l="1"/>
  <c r="L418"/>
  <c r="K418"/>
  <c r="J420" l="1"/>
  <c r="L419"/>
  <c r="K419"/>
  <c r="J421" l="1"/>
  <c r="L420"/>
  <c r="K420"/>
  <c r="J422" l="1"/>
  <c r="L421"/>
  <c r="K421"/>
  <c r="J423" l="1"/>
  <c r="L422"/>
  <c r="K422"/>
  <c r="J424" l="1"/>
  <c r="L423"/>
  <c r="K423"/>
  <c r="J425" l="1"/>
  <c r="L424"/>
  <c r="K424"/>
  <c r="J426" l="1"/>
  <c r="L425"/>
  <c r="K425"/>
  <c r="J427" l="1"/>
  <c r="L426"/>
  <c r="K426"/>
  <c r="J428" l="1"/>
  <c r="L427"/>
  <c r="K427"/>
  <c r="J429" l="1"/>
  <c r="L428"/>
  <c r="K428"/>
  <c r="J430" l="1"/>
  <c r="L429"/>
  <c r="K429"/>
  <c r="J431" l="1"/>
  <c r="L430"/>
  <c r="K430"/>
  <c r="J432" l="1"/>
  <c r="L431"/>
  <c r="K431"/>
  <c r="J433" l="1"/>
  <c r="L432"/>
  <c r="K432"/>
  <c r="J434" l="1"/>
  <c r="L433"/>
  <c r="K433"/>
  <c r="J435" l="1"/>
  <c r="L434"/>
  <c r="K434"/>
  <c r="J436" l="1"/>
  <c r="L435"/>
  <c r="K435"/>
  <c r="J437" l="1"/>
  <c r="L436"/>
  <c r="K436"/>
  <c r="J438" l="1"/>
  <c r="L437"/>
  <c r="K437"/>
  <c r="J439" l="1"/>
  <c r="L438"/>
  <c r="K438"/>
  <c r="J440" l="1"/>
  <c r="L439"/>
  <c r="K439"/>
  <c r="J441" l="1"/>
  <c r="L440"/>
  <c r="K440"/>
  <c r="J442" l="1"/>
  <c r="L441"/>
  <c r="K441"/>
  <c r="J443" l="1"/>
  <c r="L442"/>
  <c r="K442"/>
  <c r="J444" l="1"/>
  <c r="L443"/>
  <c r="K443"/>
  <c r="J445" l="1"/>
  <c r="L444"/>
  <c r="K444"/>
  <c r="J446" l="1"/>
  <c r="L445"/>
  <c r="K445"/>
  <c r="J447" l="1"/>
  <c r="L446"/>
  <c r="K446"/>
  <c r="J448" l="1"/>
  <c r="L447"/>
  <c r="K447"/>
  <c r="J449" l="1"/>
  <c r="L448"/>
  <c r="K448"/>
  <c r="J450" l="1"/>
  <c r="L449"/>
  <c r="K449"/>
  <c r="J451" l="1"/>
  <c r="L450"/>
  <c r="K450"/>
  <c r="J452" l="1"/>
  <c r="L451"/>
  <c r="K451"/>
  <c r="J453" l="1"/>
  <c r="L452"/>
  <c r="K452"/>
  <c r="J454" l="1"/>
  <c r="L453"/>
  <c r="K453"/>
  <c r="J455" l="1"/>
  <c r="L454"/>
  <c r="K454"/>
  <c r="J456" l="1"/>
  <c r="L455"/>
  <c r="K455"/>
  <c r="J457" l="1"/>
  <c r="L456"/>
  <c r="K456"/>
  <c r="J458" l="1"/>
  <c r="L457"/>
  <c r="K457"/>
  <c r="J459" l="1"/>
  <c r="L458"/>
  <c r="K458"/>
  <c r="J460" l="1"/>
  <c r="L459"/>
  <c r="K459"/>
  <c r="J461" l="1"/>
  <c r="L460"/>
  <c r="K460"/>
  <c r="J462" l="1"/>
  <c r="L461"/>
  <c r="K461"/>
  <c r="J463" l="1"/>
  <c r="L462"/>
  <c r="K462"/>
  <c r="J464" l="1"/>
  <c r="L463"/>
  <c r="K463"/>
  <c r="J465" l="1"/>
  <c r="L464"/>
  <c r="K464"/>
  <c r="J466" l="1"/>
  <c r="L465"/>
  <c r="K465"/>
  <c r="J467" l="1"/>
  <c r="L466"/>
  <c r="K466"/>
  <c r="J468" l="1"/>
  <c r="L467"/>
  <c r="K467"/>
  <c r="J469" l="1"/>
  <c r="L468"/>
  <c r="K468"/>
  <c r="J470" l="1"/>
  <c r="L469"/>
  <c r="K469"/>
  <c r="J471" l="1"/>
  <c r="L470"/>
  <c r="K470"/>
  <c r="J472" l="1"/>
  <c r="L471"/>
  <c r="K471"/>
  <c r="J473" l="1"/>
  <c r="L472"/>
  <c r="K472"/>
  <c r="J474" l="1"/>
  <c r="L473"/>
  <c r="K473"/>
  <c r="J475" l="1"/>
  <c r="L474"/>
  <c r="K474"/>
  <c r="J476" l="1"/>
  <c r="L475"/>
  <c r="K475"/>
  <c r="J477" l="1"/>
  <c r="L476"/>
  <c r="K476"/>
  <c r="J478" l="1"/>
  <c r="L477"/>
  <c r="K477"/>
  <c r="J479" l="1"/>
  <c r="L478"/>
  <c r="K478"/>
  <c r="J480" l="1"/>
  <c r="L479"/>
  <c r="K479"/>
  <c r="J481" l="1"/>
  <c r="L480"/>
  <c r="K480"/>
  <c r="J482" l="1"/>
  <c r="L481"/>
  <c r="K481"/>
  <c r="J483" l="1"/>
  <c r="L482"/>
  <c r="K482"/>
  <c r="J484" l="1"/>
  <c r="L483"/>
  <c r="K483"/>
  <c r="J485" l="1"/>
  <c r="L484"/>
  <c r="K484"/>
  <c r="J486" l="1"/>
  <c r="L485"/>
  <c r="K485"/>
  <c r="J487" l="1"/>
  <c r="L486"/>
  <c r="K486"/>
  <c r="J488" l="1"/>
  <c r="L487"/>
  <c r="K487"/>
  <c r="J489" l="1"/>
  <c r="L488"/>
  <c r="K488"/>
  <c r="J490" l="1"/>
  <c r="L489"/>
  <c r="K489"/>
  <c r="J491" l="1"/>
  <c r="L490"/>
  <c r="K490"/>
  <c r="J492" l="1"/>
  <c r="L491"/>
  <c r="K491"/>
  <c r="J493" l="1"/>
  <c r="L492"/>
  <c r="K492"/>
  <c r="J494" l="1"/>
  <c r="L493"/>
  <c r="K493"/>
  <c r="J495" l="1"/>
  <c r="L494"/>
  <c r="K494"/>
  <c r="J496" l="1"/>
  <c r="L495"/>
  <c r="K495"/>
  <c r="J497" l="1"/>
  <c r="L496"/>
  <c r="K496"/>
  <c r="J498" l="1"/>
  <c r="L497"/>
  <c r="K497"/>
  <c r="J499" l="1"/>
  <c r="L498"/>
  <c r="K498"/>
  <c r="J500" l="1"/>
  <c r="L499"/>
  <c r="K499"/>
  <c r="J501" l="1"/>
  <c r="L500"/>
  <c r="K500"/>
  <c r="J502" l="1"/>
  <c r="L501"/>
  <c r="K501"/>
  <c r="J503" l="1"/>
  <c r="L502"/>
  <c r="K502"/>
  <c r="J504" l="1"/>
  <c r="L503"/>
  <c r="K503"/>
  <c r="J505" l="1"/>
  <c r="L504"/>
  <c r="K504"/>
  <c r="J506" l="1"/>
  <c r="L505"/>
  <c r="K505"/>
  <c r="J507" l="1"/>
  <c r="L506"/>
  <c r="K506"/>
  <c r="J508" l="1"/>
  <c r="L507"/>
  <c r="K507"/>
  <c r="J509" l="1"/>
  <c r="L508"/>
  <c r="K508"/>
  <c r="J510" l="1"/>
  <c r="L509"/>
  <c r="K509"/>
  <c r="J511" l="1"/>
  <c r="L510"/>
  <c r="K510"/>
  <c r="J512" l="1"/>
  <c r="L511"/>
  <c r="K511"/>
  <c r="J513" l="1"/>
  <c r="L512"/>
  <c r="K512"/>
  <c r="J514" l="1"/>
  <c r="L513"/>
  <c r="K513"/>
  <c r="J515" l="1"/>
  <c r="L514"/>
  <c r="K514"/>
  <c r="J516" l="1"/>
  <c r="L515"/>
  <c r="K515"/>
  <c r="J517" l="1"/>
  <c r="L516"/>
  <c r="K516"/>
  <c r="J518" l="1"/>
  <c r="L517"/>
  <c r="K517"/>
  <c r="J519" l="1"/>
  <c r="L518"/>
  <c r="K518"/>
  <c r="J520" l="1"/>
  <c r="L519"/>
  <c r="K519"/>
  <c r="J521" l="1"/>
  <c r="L520"/>
  <c r="K520"/>
  <c r="J522" l="1"/>
  <c r="L521"/>
  <c r="K521"/>
  <c r="J523" l="1"/>
  <c r="L522"/>
  <c r="K522"/>
  <c r="J524" l="1"/>
  <c r="L523"/>
  <c r="K523"/>
  <c r="J525" l="1"/>
  <c r="L524"/>
  <c r="K524"/>
  <c r="J526" l="1"/>
  <c r="L525"/>
  <c r="K525"/>
  <c r="J527" l="1"/>
  <c r="L526"/>
  <c r="K526"/>
  <c r="J528" l="1"/>
  <c r="L527"/>
  <c r="K527"/>
  <c r="J529" l="1"/>
  <c r="L528"/>
  <c r="K528"/>
  <c r="J530" l="1"/>
  <c r="L529"/>
  <c r="K529"/>
  <c r="J531" l="1"/>
  <c r="L530"/>
  <c r="K530"/>
  <c r="J532" l="1"/>
  <c r="L531"/>
  <c r="K531"/>
  <c r="J533" l="1"/>
  <c r="L532"/>
  <c r="K532"/>
  <c r="J534" l="1"/>
  <c r="L533"/>
  <c r="K533"/>
  <c r="J535" l="1"/>
  <c r="L534"/>
  <c r="K534"/>
  <c r="J536" l="1"/>
  <c r="L535"/>
  <c r="K535"/>
  <c r="J537" l="1"/>
  <c r="L536"/>
  <c r="K536"/>
  <c r="J538" l="1"/>
  <c r="L537"/>
  <c r="K537"/>
  <c r="J539" l="1"/>
  <c r="L538"/>
  <c r="K538"/>
  <c r="J540" l="1"/>
  <c r="L539"/>
  <c r="K539"/>
  <c r="J541" l="1"/>
  <c r="L540"/>
  <c r="K540"/>
  <c r="J542" l="1"/>
  <c r="L541"/>
  <c r="K541"/>
  <c r="J543" l="1"/>
  <c r="L542"/>
  <c r="K542"/>
  <c r="J544" l="1"/>
  <c r="L543"/>
  <c r="K543"/>
  <c r="J545" l="1"/>
  <c r="L544"/>
  <c r="K544"/>
  <c r="J546" l="1"/>
  <c r="L545"/>
  <c r="K545"/>
  <c r="J547" l="1"/>
  <c r="L546"/>
  <c r="K546"/>
  <c r="J548" l="1"/>
  <c r="L547"/>
  <c r="K547"/>
  <c r="J549" l="1"/>
  <c r="L548"/>
  <c r="K548"/>
  <c r="J550" l="1"/>
  <c r="L549"/>
  <c r="K549"/>
  <c r="J551" l="1"/>
  <c r="L550"/>
  <c r="K550"/>
  <c r="J552" l="1"/>
  <c r="L551"/>
  <c r="K551"/>
  <c r="J553" l="1"/>
  <c r="L552"/>
  <c r="K552"/>
  <c r="J554" l="1"/>
  <c r="L553"/>
  <c r="K553"/>
  <c r="J555" l="1"/>
  <c r="L554"/>
  <c r="K554"/>
  <c r="J556" l="1"/>
  <c r="L555"/>
  <c r="K555"/>
  <c r="J557" l="1"/>
  <c r="L556"/>
  <c r="K556"/>
  <c r="J558" l="1"/>
  <c r="L557"/>
  <c r="K557"/>
  <c r="J559" l="1"/>
  <c r="L558"/>
  <c r="K558"/>
  <c r="J560" l="1"/>
  <c r="L559"/>
  <c r="K559"/>
  <c r="J561" l="1"/>
  <c r="L560"/>
  <c r="K560"/>
  <c r="J562" l="1"/>
  <c r="L561"/>
  <c r="K561"/>
  <c r="J563" l="1"/>
  <c r="L562"/>
  <c r="K562"/>
  <c r="J564" l="1"/>
  <c r="L563"/>
  <c r="K563"/>
  <c r="J565" l="1"/>
  <c r="L564"/>
  <c r="K564"/>
  <c r="J566" l="1"/>
  <c r="L565"/>
  <c r="K565"/>
  <c r="J567" l="1"/>
  <c r="L566"/>
  <c r="K566"/>
  <c r="J568" l="1"/>
  <c r="L567"/>
  <c r="K567"/>
  <c r="J569" l="1"/>
  <c r="L568"/>
  <c r="K568"/>
  <c r="J570" l="1"/>
  <c r="L569"/>
  <c r="K569"/>
  <c r="J571" l="1"/>
  <c r="L570"/>
  <c r="K570"/>
  <c r="J572" l="1"/>
  <c r="L571"/>
  <c r="K571"/>
  <c r="J573" l="1"/>
  <c r="L572"/>
  <c r="K572"/>
  <c r="J574" l="1"/>
  <c r="L573"/>
  <c r="K573"/>
  <c r="J575" l="1"/>
  <c r="L574"/>
  <c r="K574"/>
  <c r="J576" l="1"/>
  <c r="L575"/>
  <c r="K575"/>
  <c r="J577" l="1"/>
  <c r="L576"/>
  <c r="K576"/>
  <c r="J578" l="1"/>
  <c r="L577"/>
  <c r="K577"/>
  <c r="J579" l="1"/>
  <c r="L578"/>
  <c r="K578"/>
  <c r="J580" l="1"/>
  <c r="L579"/>
  <c r="K579"/>
  <c r="J581" l="1"/>
  <c r="L580"/>
  <c r="K580"/>
  <c r="J582" l="1"/>
  <c r="L581"/>
  <c r="K581"/>
  <c r="J583" l="1"/>
  <c r="L582"/>
  <c r="K582"/>
  <c r="J584" l="1"/>
  <c r="L583"/>
  <c r="K583"/>
  <c r="J585" l="1"/>
  <c r="L584"/>
  <c r="K584"/>
  <c r="J586" l="1"/>
  <c r="L585"/>
  <c r="K585"/>
  <c r="J587" l="1"/>
  <c r="L586"/>
  <c r="K586"/>
  <c r="J588" l="1"/>
  <c r="L587"/>
  <c r="K587"/>
  <c r="J589" l="1"/>
  <c r="L588"/>
  <c r="K588"/>
  <c r="J590" l="1"/>
  <c r="L589"/>
  <c r="K589"/>
  <c r="J591" l="1"/>
  <c r="L590"/>
  <c r="K590"/>
  <c r="J592" l="1"/>
  <c r="L591"/>
  <c r="K591"/>
  <c r="J593" l="1"/>
  <c r="L592"/>
  <c r="K592"/>
  <c r="J594" l="1"/>
  <c r="L593"/>
  <c r="K593"/>
  <c r="J595" l="1"/>
  <c r="L594"/>
  <c r="K594"/>
  <c r="J596" l="1"/>
  <c r="L595"/>
  <c r="K595"/>
  <c r="J597" l="1"/>
  <c r="L596"/>
  <c r="K596"/>
  <c r="J598" l="1"/>
  <c r="L597"/>
  <c r="K597"/>
  <c r="J599" l="1"/>
  <c r="L598"/>
  <c r="K598"/>
  <c r="J600" l="1"/>
  <c r="L599"/>
  <c r="K599"/>
  <c r="J601" l="1"/>
  <c r="L600"/>
  <c r="K600"/>
  <c r="J602" l="1"/>
  <c r="L601"/>
  <c r="K601"/>
  <c r="J603" l="1"/>
  <c r="L602"/>
  <c r="K602"/>
  <c r="J604" l="1"/>
  <c r="L603"/>
  <c r="K603"/>
  <c r="J605" l="1"/>
  <c r="L604"/>
  <c r="K604"/>
  <c r="J606" l="1"/>
  <c r="L605"/>
  <c r="K605"/>
  <c r="J607" l="1"/>
  <c r="L606"/>
  <c r="K606"/>
  <c r="J608" l="1"/>
  <c r="L607"/>
  <c r="K607"/>
  <c r="J609" l="1"/>
  <c r="L608"/>
  <c r="K608"/>
  <c r="J610" l="1"/>
  <c r="L609"/>
  <c r="K609"/>
  <c r="J611" l="1"/>
  <c r="L610"/>
  <c r="K610"/>
  <c r="J612" l="1"/>
  <c r="L611"/>
  <c r="K611"/>
  <c r="J613" l="1"/>
  <c r="L612"/>
  <c r="K612"/>
  <c r="J614" l="1"/>
  <c r="L613"/>
  <c r="K613"/>
  <c r="J615" l="1"/>
  <c r="L614"/>
  <c r="K614"/>
  <c r="J616" l="1"/>
  <c r="L615"/>
  <c r="K615"/>
  <c r="J617" l="1"/>
  <c r="L616"/>
  <c r="K616"/>
  <c r="J618" l="1"/>
  <c r="L617"/>
  <c r="K617"/>
  <c r="J619" l="1"/>
  <c r="L618"/>
  <c r="K618"/>
  <c r="J620" l="1"/>
  <c r="L619"/>
  <c r="K619"/>
  <c r="J621" l="1"/>
  <c r="L620"/>
  <c r="K620"/>
  <c r="J622" l="1"/>
  <c r="L621"/>
  <c r="K621"/>
  <c r="J623" l="1"/>
  <c r="L622"/>
  <c r="K622"/>
  <c r="J624" l="1"/>
  <c r="L623"/>
  <c r="K623"/>
  <c r="J625" l="1"/>
  <c r="L624"/>
  <c r="K624"/>
  <c r="J626" l="1"/>
  <c r="L625"/>
  <c r="K625"/>
  <c r="J627" l="1"/>
  <c r="L626"/>
  <c r="K626"/>
  <c r="J628" l="1"/>
  <c r="L627"/>
  <c r="K627"/>
  <c r="J629" l="1"/>
  <c r="L628"/>
  <c r="K628"/>
  <c r="J630" l="1"/>
  <c r="L629"/>
  <c r="K629"/>
  <c r="J631" l="1"/>
  <c r="L630"/>
  <c r="K630"/>
  <c r="J632" l="1"/>
  <c r="L631"/>
  <c r="K631"/>
  <c r="J633" l="1"/>
  <c r="L632"/>
  <c r="K632"/>
  <c r="J634" l="1"/>
  <c r="L633"/>
  <c r="K633"/>
  <c r="J635" l="1"/>
  <c r="L634"/>
  <c r="K634"/>
  <c r="J636" l="1"/>
  <c r="L635"/>
  <c r="K635"/>
  <c r="J637" l="1"/>
  <c r="L636"/>
  <c r="K636"/>
  <c r="J638" l="1"/>
  <c r="L637"/>
  <c r="K637"/>
  <c r="J639" l="1"/>
  <c r="L638"/>
  <c r="K638"/>
  <c r="J640" l="1"/>
  <c r="L639"/>
  <c r="K639"/>
  <c r="J641" l="1"/>
  <c r="L640"/>
  <c r="K640"/>
  <c r="J642" l="1"/>
  <c r="L641"/>
  <c r="K641"/>
  <c r="J643" l="1"/>
  <c r="K642"/>
  <c r="L642"/>
  <c r="J644" l="1"/>
  <c r="L643"/>
  <c r="K643"/>
  <c r="J645" l="1"/>
  <c r="L644"/>
  <c r="K644"/>
  <c r="J646" l="1"/>
  <c r="L645"/>
  <c r="K645"/>
  <c r="J647" l="1"/>
  <c r="L646"/>
  <c r="K646"/>
  <c r="J648" l="1"/>
  <c r="L647"/>
  <c r="K647"/>
  <c r="J649" l="1"/>
  <c r="L648"/>
  <c r="K648"/>
  <c r="J650" l="1"/>
  <c r="L649"/>
  <c r="K649"/>
  <c r="J651" l="1"/>
  <c r="L650"/>
  <c r="K650"/>
  <c r="J652" l="1"/>
  <c r="L651"/>
  <c r="K651"/>
  <c r="J653" l="1"/>
  <c r="L652"/>
  <c r="K652"/>
  <c r="J654" l="1"/>
  <c r="L653"/>
  <c r="K653"/>
  <c r="J655" l="1"/>
  <c r="L654"/>
  <c r="K654"/>
  <c r="J656" l="1"/>
  <c r="L655"/>
  <c r="K655"/>
  <c r="J657" l="1"/>
  <c r="L656"/>
  <c r="K656"/>
  <c r="J658" l="1"/>
  <c r="L657"/>
  <c r="K657"/>
  <c r="J659" l="1"/>
  <c r="L658"/>
  <c r="K658"/>
  <c r="J660" l="1"/>
  <c r="L659"/>
  <c r="K659"/>
  <c r="J661" l="1"/>
  <c r="L660"/>
  <c r="K660"/>
  <c r="J662" l="1"/>
  <c r="L661"/>
  <c r="K661"/>
  <c r="J663" l="1"/>
  <c r="L662"/>
  <c r="K662"/>
  <c r="J664" l="1"/>
  <c r="L663"/>
  <c r="K663"/>
  <c r="J665" l="1"/>
  <c r="L664"/>
  <c r="K664"/>
  <c r="J666" l="1"/>
  <c r="L665"/>
  <c r="K665"/>
  <c r="J667" l="1"/>
  <c r="L666"/>
  <c r="K666"/>
  <c r="J668" l="1"/>
  <c r="L667"/>
  <c r="K667"/>
  <c r="J669" l="1"/>
  <c r="L668"/>
  <c r="K668"/>
  <c r="J670" l="1"/>
  <c r="L669"/>
  <c r="K669"/>
  <c r="J671" l="1"/>
  <c r="L670"/>
  <c r="K670"/>
  <c r="J672" l="1"/>
  <c r="L671"/>
  <c r="K671"/>
  <c r="J673" l="1"/>
  <c r="L672"/>
  <c r="K672"/>
  <c r="J674" l="1"/>
  <c r="L673"/>
  <c r="K673"/>
  <c r="J675" l="1"/>
  <c r="L674"/>
  <c r="K674"/>
  <c r="J676" l="1"/>
  <c r="L675"/>
  <c r="K675"/>
  <c r="J677" l="1"/>
  <c r="L676"/>
  <c r="K676"/>
  <c r="J678" l="1"/>
  <c r="L677"/>
  <c r="K677"/>
  <c r="J679" l="1"/>
  <c r="L678"/>
  <c r="K678"/>
  <c r="J680" l="1"/>
  <c r="L679"/>
  <c r="K679"/>
  <c r="J681" l="1"/>
  <c r="L680"/>
  <c r="K680"/>
  <c r="J682" l="1"/>
  <c r="L681"/>
  <c r="K681"/>
  <c r="J683" l="1"/>
  <c r="L682"/>
  <c r="K682"/>
  <c r="J684" l="1"/>
  <c r="L683"/>
  <c r="K683"/>
  <c r="J685" l="1"/>
  <c r="L684"/>
  <c r="K684"/>
  <c r="J686" l="1"/>
  <c r="L685"/>
  <c r="K685"/>
  <c r="J687" l="1"/>
  <c r="L686"/>
  <c r="K686"/>
  <c r="J688" l="1"/>
  <c r="L687"/>
  <c r="K687"/>
  <c r="J689" l="1"/>
  <c r="L688"/>
  <c r="K688"/>
  <c r="J690" l="1"/>
  <c r="L689"/>
  <c r="K689"/>
  <c r="J691" l="1"/>
  <c r="L690"/>
  <c r="K690"/>
  <c r="J692" l="1"/>
  <c r="L691"/>
  <c r="K691"/>
  <c r="J693" l="1"/>
  <c r="L692"/>
  <c r="K692"/>
  <c r="J694" l="1"/>
  <c r="L693"/>
  <c r="K693"/>
  <c r="J695" l="1"/>
  <c r="L694"/>
  <c r="K694"/>
  <c r="J696" l="1"/>
  <c r="L695"/>
  <c r="K695"/>
  <c r="J697" l="1"/>
  <c r="L696"/>
  <c r="K696"/>
  <c r="J698" l="1"/>
  <c r="L697"/>
  <c r="K697"/>
  <c r="J699" l="1"/>
  <c r="L698"/>
  <c r="K698"/>
  <c r="J700" l="1"/>
  <c r="L699"/>
  <c r="K699"/>
  <c r="J701" l="1"/>
  <c r="L700"/>
  <c r="K700"/>
  <c r="J702" l="1"/>
  <c r="L701"/>
  <c r="K701"/>
  <c r="J703" l="1"/>
  <c r="K702"/>
  <c r="L702"/>
  <c r="J704" l="1"/>
  <c r="L703"/>
  <c r="K703"/>
  <c r="J705" l="1"/>
  <c r="L704"/>
  <c r="K704"/>
  <c r="J706" l="1"/>
  <c r="L705"/>
  <c r="K705"/>
  <c r="J707" l="1"/>
  <c r="L706"/>
  <c r="K706"/>
  <c r="J708" l="1"/>
  <c r="L707"/>
  <c r="K707"/>
  <c r="J709" l="1"/>
  <c r="L708"/>
  <c r="K708"/>
  <c r="J710" l="1"/>
  <c r="L709"/>
  <c r="K709"/>
  <c r="J711" l="1"/>
  <c r="L710"/>
  <c r="K710"/>
  <c r="J712" l="1"/>
  <c r="L711"/>
  <c r="K711"/>
  <c r="J713" l="1"/>
  <c r="L712"/>
  <c r="K712"/>
  <c r="J714" l="1"/>
  <c r="L713"/>
  <c r="K713"/>
  <c r="J715" l="1"/>
  <c r="L714"/>
  <c r="K714"/>
  <c r="J716" l="1"/>
  <c r="L715"/>
  <c r="K715"/>
  <c r="J717" l="1"/>
  <c r="L716"/>
  <c r="K716"/>
  <c r="J718" l="1"/>
  <c r="L717"/>
  <c r="K717"/>
  <c r="J719" l="1"/>
  <c r="K718"/>
  <c r="L718"/>
  <c r="J720" l="1"/>
  <c r="L719"/>
  <c r="K719"/>
  <c r="J721" l="1"/>
  <c r="L720"/>
  <c r="K720"/>
  <c r="J722" l="1"/>
  <c r="L721"/>
  <c r="K721"/>
  <c r="J723" l="1"/>
  <c r="L722"/>
  <c r="K722"/>
  <c r="J724" l="1"/>
  <c r="L723"/>
  <c r="K723"/>
  <c r="J725" l="1"/>
  <c r="L724"/>
  <c r="K724"/>
  <c r="J726" l="1"/>
  <c r="L725"/>
  <c r="K725"/>
  <c r="J727" l="1"/>
  <c r="L726"/>
  <c r="K726"/>
  <c r="J728" l="1"/>
  <c r="L727"/>
  <c r="K727"/>
  <c r="J729" l="1"/>
  <c r="L728"/>
  <c r="K728"/>
  <c r="J730" l="1"/>
  <c r="L729"/>
  <c r="K729"/>
  <c r="J731" l="1"/>
  <c r="L730"/>
  <c r="K730"/>
  <c r="J732" l="1"/>
  <c r="L731"/>
  <c r="K731"/>
  <c r="J733" l="1"/>
  <c r="L732"/>
  <c r="K732"/>
  <c r="J734" l="1"/>
  <c r="L733"/>
  <c r="K733"/>
  <c r="J735" l="1"/>
  <c r="L734"/>
  <c r="K734"/>
  <c r="J736" l="1"/>
  <c r="L735"/>
  <c r="K735"/>
  <c r="J737" l="1"/>
  <c r="L736"/>
  <c r="K736"/>
  <c r="J738" l="1"/>
  <c r="L737"/>
  <c r="K737"/>
  <c r="J739" l="1"/>
  <c r="L738"/>
  <c r="K738"/>
  <c r="J740" l="1"/>
  <c r="L739"/>
  <c r="K739"/>
  <c r="J741" l="1"/>
  <c r="L740"/>
  <c r="K740"/>
  <c r="J742" l="1"/>
  <c r="L741"/>
  <c r="K741"/>
  <c r="J743" l="1"/>
  <c r="L742"/>
  <c r="K742"/>
  <c r="J744" l="1"/>
  <c r="L743"/>
  <c r="K743"/>
  <c r="J745" l="1"/>
  <c r="L744"/>
  <c r="K744"/>
  <c r="J746" l="1"/>
  <c r="L745"/>
  <c r="K745"/>
  <c r="J747" l="1"/>
  <c r="L746"/>
  <c r="K746"/>
  <c r="J748" l="1"/>
  <c r="L747"/>
  <c r="K747"/>
  <c r="J749" l="1"/>
  <c r="L748"/>
  <c r="K748"/>
  <c r="J750" l="1"/>
  <c r="L749"/>
  <c r="K749"/>
  <c r="J751" l="1"/>
  <c r="L750"/>
  <c r="K750"/>
  <c r="J752" l="1"/>
  <c r="L751"/>
  <c r="K751"/>
  <c r="J753" l="1"/>
  <c r="L752"/>
  <c r="K752"/>
  <c r="J754" l="1"/>
  <c r="L753"/>
  <c r="K753"/>
  <c r="J755" l="1"/>
  <c r="L754"/>
  <c r="K754"/>
  <c r="J756" l="1"/>
  <c r="L755"/>
  <c r="K755"/>
  <c r="J757" l="1"/>
  <c r="L756"/>
  <c r="K756"/>
  <c r="J758" l="1"/>
  <c r="L757"/>
  <c r="K757"/>
  <c r="J759" l="1"/>
  <c r="L758"/>
  <c r="K758"/>
  <c r="J760" l="1"/>
  <c r="L759"/>
  <c r="K759"/>
  <c r="J761" l="1"/>
  <c r="L760"/>
  <c r="K760"/>
  <c r="J762" l="1"/>
  <c r="L761"/>
  <c r="K761"/>
  <c r="J763" l="1"/>
  <c r="L762"/>
  <c r="K762"/>
  <c r="J764" l="1"/>
  <c r="L763"/>
  <c r="K763"/>
  <c r="J765" l="1"/>
  <c r="L764"/>
  <c r="K764"/>
  <c r="J766" l="1"/>
  <c r="L765"/>
  <c r="K765"/>
  <c r="J767" l="1"/>
  <c r="L766"/>
  <c r="K766"/>
  <c r="J768" l="1"/>
  <c r="L767"/>
  <c r="K767"/>
  <c r="J769" l="1"/>
  <c r="L768"/>
  <c r="K768"/>
  <c r="J770" l="1"/>
  <c r="L769"/>
  <c r="K769"/>
  <c r="J771" l="1"/>
  <c r="L770"/>
  <c r="K770"/>
  <c r="J772" l="1"/>
  <c r="L771"/>
  <c r="K771"/>
  <c r="J773" l="1"/>
  <c r="L772"/>
  <c r="K772"/>
  <c r="J774" l="1"/>
  <c r="L773"/>
  <c r="K773"/>
  <c r="J775" l="1"/>
  <c r="L774"/>
  <c r="K774"/>
  <c r="J776" l="1"/>
  <c r="L775"/>
  <c r="K775"/>
  <c r="J777" l="1"/>
  <c r="L776"/>
  <c r="K776"/>
  <c r="J778" l="1"/>
  <c r="L777"/>
  <c r="K777"/>
  <c r="J779" l="1"/>
  <c r="L778"/>
  <c r="K778"/>
  <c r="J780" l="1"/>
  <c r="L779"/>
  <c r="K779"/>
  <c r="J781" l="1"/>
  <c r="L780"/>
  <c r="K780"/>
  <c r="J782" l="1"/>
  <c r="L781"/>
  <c r="K781"/>
  <c r="J783" l="1"/>
  <c r="L782"/>
  <c r="K782"/>
  <c r="J784" l="1"/>
  <c r="L783"/>
  <c r="K783"/>
  <c r="J785" l="1"/>
  <c r="L784"/>
  <c r="K784"/>
  <c r="J786" l="1"/>
  <c r="L785"/>
  <c r="K785"/>
  <c r="J787" l="1"/>
  <c r="L786"/>
  <c r="K786"/>
  <c r="J788" l="1"/>
  <c r="L787"/>
  <c r="K787"/>
  <c r="J789" l="1"/>
  <c r="L788"/>
  <c r="K788"/>
  <c r="J790" l="1"/>
  <c r="L789"/>
  <c r="K789"/>
  <c r="J791" l="1"/>
  <c r="L790"/>
  <c r="K790"/>
  <c r="J792" l="1"/>
  <c r="L791"/>
  <c r="K791"/>
  <c r="J793" l="1"/>
  <c r="L792"/>
  <c r="K792"/>
  <c r="J794" l="1"/>
  <c r="L793"/>
  <c r="K793"/>
  <c r="J795" l="1"/>
  <c r="L794"/>
  <c r="K794"/>
  <c r="J796" l="1"/>
  <c r="L795"/>
  <c r="K795"/>
  <c r="J797" l="1"/>
  <c r="L796"/>
  <c r="K796"/>
  <c r="J798" l="1"/>
  <c r="L797"/>
  <c r="K797"/>
  <c r="J799" l="1"/>
  <c r="L798"/>
  <c r="K798"/>
  <c r="J800" l="1"/>
  <c r="L799"/>
  <c r="K799"/>
  <c r="J801" l="1"/>
  <c r="L800"/>
  <c r="K800"/>
  <c r="J802" l="1"/>
  <c r="L801"/>
  <c r="K801"/>
  <c r="J803" l="1"/>
  <c r="L802"/>
  <c r="K802"/>
  <c r="J804" l="1"/>
  <c r="L803"/>
  <c r="K803"/>
  <c r="J805" l="1"/>
  <c r="L804"/>
  <c r="K804"/>
  <c r="J806" l="1"/>
  <c r="L805"/>
  <c r="K805"/>
  <c r="J807" l="1"/>
  <c r="L806"/>
  <c r="K806"/>
  <c r="J808" l="1"/>
  <c r="L807"/>
  <c r="K807"/>
  <c r="J809" l="1"/>
  <c r="L808"/>
  <c r="K808"/>
  <c r="J810" l="1"/>
  <c r="L809"/>
  <c r="K809"/>
  <c r="J811" l="1"/>
  <c r="L810"/>
  <c r="K810"/>
  <c r="J812" l="1"/>
  <c r="L811"/>
  <c r="K811"/>
  <c r="J813" l="1"/>
  <c r="L812"/>
  <c r="K812"/>
  <c r="J814" l="1"/>
  <c r="L813"/>
  <c r="K813"/>
  <c r="J815" l="1"/>
  <c r="L814"/>
  <c r="K814"/>
  <c r="J816" l="1"/>
  <c r="L815"/>
  <c r="K815"/>
  <c r="J817" l="1"/>
  <c r="L816"/>
  <c r="K816"/>
  <c r="J818" l="1"/>
  <c r="L817"/>
  <c r="K817"/>
  <c r="J819" l="1"/>
  <c r="L818"/>
  <c r="K818"/>
  <c r="J820" l="1"/>
  <c r="L819"/>
  <c r="K819"/>
  <c r="J821" l="1"/>
  <c r="L820"/>
  <c r="K820"/>
  <c r="J822" l="1"/>
  <c r="L821"/>
  <c r="K821"/>
  <c r="J823" l="1"/>
  <c r="L822"/>
  <c r="K822"/>
  <c r="J824" l="1"/>
  <c r="L823"/>
  <c r="K823"/>
  <c r="J825" l="1"/>
  <c r="L824"/>
  <c r="K824"/>
  <c r="J826" l="1"/>
  <c r="L825"/>
  <c r="K825"/>
  <c r="J827" l="1"/>
  <c r="L826"/>
  <c r="K826"/>
  <c r="J828" l="1"/>
  <c r="L827"/>
  <c r="K827"/>
  <c r="J829" l="1"/>
  <c r="L828"/>
  <c r="K828"/>
  <c r="J830" l="1"/>
  <c r="L829"/>
  <c r="K829"/>
  <c r="J831" l="1"/>
  <c r="L830"/>
  <c r="K830"/>
  <c r="J832" l="1"/>
  <c r="L831"/>
  <c r="K831"/>
  <c r="J833" l="1"/>
  <c r="L832"/>
  <c r="K832"/>
  <c r="J834" l="1"/>
  <c r="L833"/>
  <c r="K833"/>
  <c r="J835" l="1"/>
  <c r="L834"/>
  <c r="K834"/>
  <c r="L835" l="1"/>
  <c r="K835"/>
</calcChain>
</file>

<file path=xl/sharedStrings.xml><?xml version="1.0" encoding="utf-8"?>
<sst xmlns="http://schemas.openxmlformats.org/spreadsheetml/2006/main" count="142" uniqueCount="67">
  <si>
    <t>t</t>
  </si>
  <si>
    <t>расстояние</t>
  </si>
  <si>
    <t>от</t>
  </si>
  <si>
    <t>до</t>
  </si>
  <si>
    <t>м</t>
  </si>
  <si>
    <t>м/сек</t>
  </si>
  <si>
    <t>время за которое прео.препятствие?</t>
  </si>
  <si>
    <t>сек</t>
  </si>
  <si>
    <t>разделить на</t>
  </si>
  <si>
    <t>точек</t>
  </si>
  <si>
    <t>цена одного делениея t</t>
  </si>
  <si>
    <t>№</t>
  </si>
  <si>
    <t>t*V</t>
  </si>
  <si>
    <t>скорость (V)</t>
  </si>
  <si>
    <t>y(t*V)</t>
  </si>
  <si>
    <t>сглаживание (Ts)</t>
  </si>
  <si>
    <t>шаг (hT)</t>
  </si>
  <si>
    <t>на сколько делим</t>
  </si>
  <si>
    <t>начальное значение</t>
  </si>
  <si>
    <t>конечное значение</t>
  </si>
  <si>
    <t>T</t>
  </si>
  <si>
    <t>Wys(T)</t>
  </si>
  <si>
    <t>Ti</t>
  </si>
  <si>
    <t>ys(Ti)</t>
  </si>
  <si>
    <t>yc(Ti)</t>
  </si>
  <si>
    <t>∆ys(Ti)</t>
  </si>
  <si>
    <t>∆yc(Ti)</t>
  </si>
  <si>
    <t>τ</t>
  </si>
  <si>
    <t>Wys(τ)</t>
  </si>
  <si>
    <t>∆yc(τ+t)</t>
  </si>
  <si>
    <t>жесткое колесо</t>
  </si>
  <si>
    <t>упругое колесо</t>
  </si>
  <si>
    <t>Ti (Wys(T)*yc(T+t))</t>
  </si>
  <si>
    <t>Ƭ</t>
  </si>
  <si>
    <t>Wys(Ƭ)</t>
  </si>
  <si>
    <t>Ƭ+t</t>
  </si>
  <si>
    <t>yc(Ƭ+t)</t>
  </si>
  <si>
    <r>
      <t xml:space="preserve">интеграл </t>
    </r>
    <r>
      <rPr>
        <b/>
        <sz val="11"/>
        <color theme="1"/>
        <rFont val="Calibri"/>
        <family val="2"/>
        <charset val="204"/>
        <scheme val="minor"/>
      </rPr>
      <t>Ti</t>
    </r>
    <r>
      <rPr>
        <sz val="11"/>
        <color theme="1"/>
        <rFont val="Calibri"/>
        <family val="2"/>
        <charset val="204"/>
        <scheme val="minor"/>
      </rPr>
      <t xml:space="preserve"> от 0 до -2*0,132</t>
    </r>
  </si>
  <si>
    <t>ys(интеграл Ti)</t>
  </si>
  <si>
    <t>Wvs(Ƭ)</t>
  </si>
  <si>
    <t>∆yс(т+t)</t>
  </si>
  <si>
    <t>(т+t)</t>
  </si>
  <si>
    <t>т</t>
  </si>
  <si>
    <t>Wvs(т)</t>
  </si>
  <si>
    <t>Vys(t)*1000</t>
  </si>
  <si>
    <r>
      <rPr>
        <b/>
        <sz val="11"/>
        <color theme="1"/>
        <rFont val="Calibri"/>
        <family val="2"/>
        <charset val="204"/>
        <scheme val="minor"/>
      </rPr>
      <t>Ti</t>
    </r>
    <r>
      <rPr>
        <sz val="11"/>
        <color theme="1"/>
        <rFont val="Calibri"/>
        <family val="2"/>
        <scheme val="minor"/>
      </rPr>
      <t xml:space="preserve"> </t>
    </r>
  </si>
  <si>
    <t>x</t>
  </si>
  <si>
    <t>y</t>
  </si>
  <si>
    <t>/8</t>
  </si>
  <si>
    <t>Tkoleb</t>
  </si>
  <si>
    <t>t начальное</t>
  </si>
  <si>
    <t>t конечное</t>
  </si>
  <si>
    <t>t шаг</t>
  </si>
  <si>
    <t>fcos0(t)</t>
  </si>
  <si>
    <t>fsin0(t)</t>
  </si>
  <si>
    <r>
      <t>e</t>
    </r>
    <r>
      <rPr>
        <vertAlign val="superscript"/>
        <sz val="12"/>
        <color theme="1"/>
        <rFont val="Times New Roman"/>
        <family val="1"/>
        <charset val="204"/>
      </rPr>
      <t>-t/Tau</t>
    </r>
  </si>
  <si>
    <t>период собственных колебаний системы</t>
  </si>
  <si>
    <t>Tau</t>
  </si>
  <si>
    <t>постоянная времени затухания</t>
  </si>
  <si>
    <t>Kpr</t>
  </si>
  <si>
    <t>Cd</t>
  </si>
  <si>
    <t>ys(t)</t>
  </si>
  <si>
    <t>Vys(t)</t>
  </si>
  <si>
    <t>yc(t)</t>
  </si>
  <si>
    <t>Vyc(t)</t>
  </si>
  <si>
    <t>ym(t)</t>
  </si>
  <si>
    <t>Vym(t)</t>
  </si>
</sst>
</file>

<file path=xl/styles.xml><?xml version="1.0" encoding="utf-8"?>
<styleSheet xmlns="http://schemas.openxmlformats.org/spreadsheetml/2006/main">
  <numFmts count="2">
    <numFmt numFmtId="164" formatCode="0.000000000000000000000000000000"/>
    <numFmt numFmtId="165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2" xfId="0" applyBorder="1"/>
    <xf numFmtId="0" fontId="0" fillId="0" borderId="0" xfId="0" applyAlignment="1">
      <alignment horizontal="right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1" fontId="6" fillId="0" borderId="6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0" fontId="0" fillId="2" borderId="0" xfId="0" applyFill="1" applyBorder="1"/>
    <xf numFmtId="0" fontId="0" fillId="0" borderId="0" xfId="0" applyFont="1" applyFill="1" applyBorder="1"/>
    <xf numFmtId="0" fontId="0" fillId="0" borderId="0" xfId="0" applyFont="1" applyAlignment="1">
      <alignment wrapText="1"/>
    </xf>
    <xf numFmtId="0" fontId="0" fillId="0" borderId="0" xfId="0" applyFont="1"/>
    <xf numFmtId="0" fontId="0" fillId="2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/>
    </xf>
    <xf numFmtId="0" fontId="4" fillId="0" borderId="0" xfId="0" applyFont="1"/>
    <xf numFmtId="0" fontId="0" fillId="0" borderId="0" xfId="0" applyFont="1" applyFill="1" applyAlignment="1">
      <alignment horizontal="right" vertic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/>
    </xf>
    <xf numFmtId="0" fontId="0" fillId="6" borderId="0" xfId="0" applyFill="1" applyAlignment="1">
      <alignment horizontal="center"/>
    </xf>
    <xf numFmtId="0" fontId="7" fillId="6" borderId="0" xfId="0" applyFont="1" applyFill="1" applyAlignment="1">
      <alignment horizontal="center"/>
    </xf>
    <xf numFmtId="0" fontId="0" fillId="0" borderId="7" xfId="0" applyFont="1" applyBorder="1"/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Fill="1"/>
    <xf numFmtId="0" fontId="0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3" fillId="0" borderId="4" xfId="0" applyFont="1" applyFill="1" applyBorder="1"/>
    <xf numFmtId="0" fontId="0" fillId="0" borderId="0" xfId="0" applyAlignment="1">
      <alignment horizontal="right"/>
    </xf>
    <xf numFmtId="0" fontId="2" fillId="0" borderId="7" xfId="0" applyFont="1" applyBorder="1"/>
    <xf numFmtId="0" fontId="2" fillId="0" borderId="4" xfId="0" applyFont="1" applyBorder="1"/>
    <xf numFmtId="2" fontId="0" fillId="0" borderId="0" xfId="0" applyNumberFormat="1" applyBorder="1"/>
    <xf numFmtId="2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/>
    <xf numFmtId="1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lineChart>
        <c:grouping val="standard"/>
        <c:ser>
          <c:idx val="0"/>
          <c:order val="0"/>
          <c:tx>
            <c:strRef>
              <c:f>Лист1!$N$3</c:f>
              <c:strCache>
                <c:ptCount val="1"/>
              </c:strCache>
            </c:strRef>
          </c:tx>
          <c:spPr>
            <a:ln w="22225" cap="rnd" cmpd="sng" algn="ctr">
              <a:solidFill>
                <a:schemeClr val="accent6">
                  <a:alpha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Лист1!$L$11:$L$71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Лист1!$N$11:$N$71</c:f>
              <c:numCache>
                <c:formatCode>General</c:formatCode>
                <c:ptCount val="61"/>
                <c:pt idx="0">
                  <c:v>0</c:v>
                </c:pt>
                <c:pt idx="1">
                  <c:v>-1.0792057517662879E-3</c:v>
                </c:pt>
                <c:pt idx="2">
                  <c:v>-4.3382804879339987E-3</c:v>
                </c:pt>
                <c:pt idx="3">
                  <c:v>-9.8437881283575668E-3</c:v>
                </c:pt>
                <c:pt idx="4">
                  <c:v>-1.7714518073250418E-2</c:v>
                </c:pt>
                <c:pt idx="5">
                  <c:v>-2.8135424035508561E-2</c:v>
                </c:pt>
                <c:pt idx="6">
                  <c:v>-4.1036800000000012E-2</c:v>
                </c:pt>
                <c:pt idx="7">
                  <c:v>-5.4370266666666667E-2</c:v>
                </c:pt>
                <c:pt idx="8">
                  <c:v>-6.7703733333333349E-2</c:v>
                </c:pt>
                <c:pt idx="9">
                  <c:v>-8.1037200000000004E-2</c:v>
                </c:pt>
                <c:pt idx="10">
                  <c:v>-9.4370666666666686E-2</c:v>
                </c:pt>
                <c:pt idx="11">
                  <c:v>-0.10770413333333334</c:v>
                </c:pt>
                <c:pt idx="12">
                  <c:v>-0.12103760000000002</c:v>
                </c:pt>
                <c:pt idx="13">
                  <c:v>-0.13437106666666668</c:v>
                </c:pt>
                <c:pt idx="14">
                  <c:v>-0.14770453333333333</c:v>
                </c:pt>
                <c:pt idx="15">
                  <c:v>-0.16103799999999999</c:v>
                </c:pt>
                <c:pt idx="16">
                  <c:v>-0.1743714666666667</c:v>
                </c:pt>
                <c:pt idx="17">
                  <c:v>-0.18770493333333338</c:v>
                </c:pt>
                <c:pt idx="18">
                  <c:v>-0.20103840000000001</c:v>
                </c:pt>
                <c:pt idx="19">
                  <c:v>-0.21437186666666669</c:v>
                </c:pt>
                <c:pt idx="20">
                  <c:v>-0.22770533333333337</c:v>
                </c:pt>
                <c:pt idx="21">
                  <c:v>-0.2410388</c:v>
                </c:pt>
                <c:pt idx="22">
                  <c:v>-0.25437226666666668</c:v>
                </c:pt>
                <c:pt idx="23">
                  <c:v>-0.26770573333333331</c:v>
                </c:pt>
                <c:pt idx="24">
                  <c:v>-0.28103920000000004</c:v>
                </c:pt>
                <c:pt idx="25">
                  <c:v>-0.29437266666666667</c:v>
                </c:pt>
                <c:pt idx="26">
                  <c:v>-0.30770613333333335</c:v>
                </c:pt>
                <c:pt idx="27">
                  <c:v>-0.32103960000000004</c:v>
                </c:pt>
                <c:pt idx="28">
                  <c:v>-0.33437306666666666</c:v>
                </c:pt>
                <c:pt idx="29">
                  <c:v>-0.34770653333333335</c:v>
                </c:pt>
                <c:pt idx="30">
                  <c:v>-0.36104019999999998</c:v>
                </c:pt>
                <c:pt idx="31">
                  <c:v>-0.34770683999999996</c:v>
                </c:pt>
                <c:pt idx="32">
                  <c:v>-0.33437347999999989</c:v>
                </c:pt>
                <c:pt idx="33">
                  <c:v>-0.32104011999999987</c:v>
                </c:pt>
                <c:pt idx="34">
                  <c:v>-0.30770675999999986</c:v>
                </c:pt>
                <c:pt idx="35">
                  <c:v>-0.29437339999999984</c:v>
                </c:pt>
                <c:pt idx="36">
                  <c:v>-0.28104003999999971</c:v>
                </c:pt>
                <c:pt idx="37">
                  <c:v>-0.2677066799999997</c:v>
                </c:pt>
                <c:pt idx="38">
                  <c:v>-0.25437331999999968</c:v>
                </c:pt>
                <c:pt idx="39">
                  <c:v>-0.24103995999999961</c:v>
                </c:pt>
                <c:pt idx="40">
                  <c:v>-0.22770659999999965</c:v>
                </c:pt>
                <c:pt idx="41">
                  <c:v>-0.21437323999999958</c:v>
                </c:pt>
                <c:pt idx="42">
                  <c:v>-0.2010398799999995</c:v>
                </c:pt>
                <c:pt idx="43">
                  <c:v>-0.18770651999999943</c:v>
                </c:pt>
                <c:pt idx="44">
                  <c:v>-0.17437315999999936</c:v>
                </c:pt>
                <c:pt idx="45">
                  <c:v>-0.1610397999999994</c:v>
                </c:pt>
                <c:pt idx="46">
                  <c:v>-0.14770643999999933</c:v>
                </c:pt>
                <c:pt idx="47">
                  <c:v>-0.13437307999999926</c:v>
                </c:pt>
                <c:pt idx="48">
                  <c:v>-0.1210397199999993</c:v>
                </c:pt>
                <c:pt idx="49">
                  <c:v>-0.10770635999999911</c:v>
                </c:pt>
                <c:pt idx="50">
                  <c:v>-9.4372999999999152E-2</c:v>
                </c:pt>
                <c:pt idx="51">
                  <c:v>-8.103963999999908E-2</c:v>
                </c:pt>
                <c:pt idx="52">
                  <c:v>-6.7706279999999008E-2</c:v>
                </c:pt>
                <c:pt idx="53">
                  <c:v>-5.4372919999999048E-2</c:v>
                </c:pt>
                <c:pt idx="54">
                  <c:v>-4.1039559999998976E-2</c:v>
                </c:pt>
                <c:pt idx="55">
                  <c:v>-2.5918217822265055E-2</c:v>
                </c:pt>
                <c:pt idx="56">
                  <c:v>-1.6810867444746247E-2</c:v>
                </c:pt>
                <c:pt idx="57">
                  <c:v>-9.5585369269923781E-3</c:v>
                </c:pt>
                <c:pt idx="58">
                  <c:v>-4.2819834278303159E-3</c:v>
                </c:pt>
                <c:pt idx="59">
                  <c:v>-1.0756878889040533E-3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3E-48FE-9AD5-C02C965607DE}"/>
            </c:ext>
          </c:extLst>
        </c:ser>
        <c:dLbls/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axId val="114603904"/>
        <c:axId val="114605440"/>
      </c:lineChart>
      <c:catAx>
        <c:axId val="114603904"/>
        <c:scaling>
          <c:orientation val="minMax"/>
        </c:scaling>
        <c:axPos val="b"/>
        <c:numFmt formatCode="General" sourceLinked="1"/>
        <c:majorTickMark val="none"/>
        <c:tickLblPos val="high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4605440"/>
        <c:crosses val="autoZero"/>
        <c:auto val="1"/>
        <c:lblAlgn val="ctr"/>
        <c:lblOffset val="50"/>
        <c:tickLblSkip val="6"/>
      </c:catAx>
      <c:valAx>
        <c:axId val="11460544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460390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0"/>
          <c:order val="0"/>
          <c:tx>
            <c:v>ys(t)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Лист3!$AA$11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61-43CA-AA51-C7B115B461BF}"/>
            </c:ext>
          </c:extLst>
        </c:ser>
        <c:ser>
          <c:idx val="1"/>
          <c:order val="1"/>
          <c:tx>
            <c:v>yc(t)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Лист3!$M$11:$M$71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Лист3!$Q$11:$Q$71</c:f>
              <c:numCache>
                <c:formatCode>General</c:formatCode>
                <c:ptCount val="61"/>
                <c:pt idx="0">
                  <c:v>0</c:v>
                </c:pt>
                <c:pt idx="1">
                  <c:v>-2.3288348561483936E-4</c:v>
                </c:pt>
                <c:pt idx="2">
                  <c:v>-6.1209875761814665E-4</c:v>
                </c:pt>
                <c:pt idx="3">
                  <c:v>-8.4517547872072841E-4</c:v>
                </c:pt>
                <c:pt idx="4">
                  <c:v>-8.1764667147300101E-4</c:v>
                </c:pt>
                <c:pt idx="5">
                  <c:v>-5.5275281964017257E-4</c:v>
                </c:pt>
                <c:pt idx="6">
                  <c:v>-1.9433409360857518E-4</c:v>
                </c:pt>
                <c:pt idx="7">
                  <c:v>-3.2758798190393564E-9</c:v>
                </c:pt>
                <c:pt idx="8">
                  <c:v>-3.4148340035590892E-4</c:v>
                </c:pt>
                <c:pt idx="9">
                  <c:v>-1.7129434727777076E-3</c:v>
                </c:pt>
                <c:pt idx="10">
                  <c:v>-4.7518212305692354E-3</c:v>
                </c:pt>
                <c:pt idx="11">
                  <c:v>-1.0272582180588177E-2</c:v>
                </c:pt>
                <c:pt idx="12">
                  <c:v>-1.8137304066187313E-2</c:v>
                </c:pt>
                <c:pt idx="13">
                  <c:v>-2.7867031619202797E-2</c:v>
                </c:pt>
                <c:pt idx="14">
                  <c:v>-3.9503631303370507E-2</c:v>
                </c:pt>
                <c:pt idx="15">
                  <c:v>-5.3048063446969523E-2</c:v>
                </c:pt>
                <c:pt idx="16">
                  <c:v>-6.8460036684021661E-2</c:v>
                </c:pt>
                <c:pt idx="17">
                  <c:v>-8.5658337306492666E-2</c:v>
                </c:pt>
                <c:pt idx="18">
                  <c:v>-0.10452183114710857</c:v>
                </c:pt>
                <c:pt idx="19">
                  <c:v>-0.12489112578788397</c:v>
                </c:pt>
                <c:pt idx="20">
                  <c:v>-0.14657087121212081</c:v>
                </c:pt>
                <c:pt idx="21">
                  <c:v>-0.16933266762025714</c:v>
                </c:pt>
                <c:pt idx="22">
                  <c:v>-0.19291854014181636</c:v>
                </c:pt>
                <c:pt idx="23">
                  <c:v>-0.21704493172088798</c:v>
                </c:pt>
                <c:pt idx="24">
                  <c:v>-0.24140715764828341</c:v>
                </c:pt>
                <c:pt idx="25">
                  <c:v>-0.26568425816856595</c:v>
                </c:pt>
                <c:pt idx="26">
                  <c:v>-0.28954417940349769</c:v>
                </c:pt>
                <c:pt idx="27">
                  <c:v>-0.3126492075928779</c:v>
                </c:pt>
                <c:pt idx="28">
                  <c:v>-0.33466157743466651</c:v>
                </c:pt>
                <c:pt idx="29">
                  <c:v>-0.32666607905178563</c:v>
                </c:pt>
                <c:pt idx="30">
                  <c:v>-0.30969709469696982</c:v>
                </c:pt>
                <c:pt idx="31">
                  <c:v>-0.2910315572532623</c:v>
                </c:pt>
                <c:pt idx="32">
                  <c:v>-0.27097130699537875</c:v>
                </c:pt>
                <c:pt idx="33">
                  <c:v>-0.24983132620583548</c:v>
                </c:pt>
                <c:pt idx="34">
                  <c:v>-0.22793417283816977</c:v>
                </c:pt>
                <c:pt idx="35">
                  <c:v>-0.20560437778814325</c:v>
                </c:pt>
                <c:pt idx="36">
                  <c:v>-0.18316288982288598</c:v>
                </c:pt>
                <c:pt idx="37">
                  <c:v>-0.16092165093681038</c:v>
                </c:pt>
                <c:pt idx="38">
                  <c:v>-0.13917838247515102</c:v>
                </c:pt>
                <c:pt idx="39">
                  <c:v>-0.11821165882871715</c:v>
                </c:pt>
                <c:pt idx="40">
                  <c:v>-9.8276340909091098E-2</c:v>
                </c:pt>
                <c:pt idx="41">
                  <c:v>-7.9599436028216453E-2</c:v>
                </c:pt>
                <c:pt idx="42">
                  <c:v>-6.2376444309300699E-2</c:v>
                </c:pt>
                <c:pt idx="43">
                  <c:v>-4.676824443838349E-2</c:v>
                </c:pt>
                <c:pt idx="44">
                  <c:v>-3.2898563529740181E-2</c:v>
                </c:pt>
                <c:pt idx="45">
                  <c:v>-2.0852067234848337E-2</c:v>
                </c:pt>
                <c:pt idx="46">
                  <c:v>-1.019757254707219E-2</c:v>
                </c:pt>
                <c:pt idx="47">
                  <c:v>-4.5730137130872307E-3</c:v>
                </c:pt>
                <c:pt idx="48">
                  <c:v>-1.3732328599120151E-3</c:v>
                </c:pt>
                <c:pt idx="49">
                  <c:v>-9.6564587189669344E-5</c:v>
                </c:pt>
                <c:pt idx="50">
                  <c:v>-1.8407556273902336E-4</c:v>
                </c:pt>
                <c:pt idx="51">
                  <c:v>-1.0699591266742385E-3</c:v>
                </c:pt>
                <c:pt idx="52">
                  <c:v>-2.2374542569832353E-3</c:v>
                </c:pt>
                <c:pt idx="53">
                  <c:v>-3.2684552993482111E-3</c:v>
                </c:pt>
                <c:pt idx="54">
                  <c:v>-3.8772264390333675E-3</c:v>
                </c:pt>
                <c:pt idx="55">
                  <c:v>-3.9246939944265896E-3</c:v>
                </c:pt>
                <c:pt idx="56">
                  <c:v>-3.4156871466679796E-3</c:v>
                </c:pt>
                <c:pt idx="57">
                  <c:v>-2.4845282067605728E-3</c:v>
                </c:pt>
                <c:pt idx="58">
                  <c:v>-1.3744776374111122E-3</c:v>
                </c:pt>
                <c:pt idx="59">
                  <c:v>-4.1510621667290471E-4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661-43CA-AA51-C7B115B461BF}"/>
            </c:ext>
          </c:extLst>
        </c:ser>
        <c:dLbls/>
        <c:marker val="1"/>
        <c:axId val="124141952"/>
        <c:axId val="124143488"/>
      </c:lineChart>
      <c:catAx>
        <c:axId val="124141952"/>
        <c:scaling>
          <c:orientation val="minMax"/>
        </c:scaling>
        <c:axPos val="b"/>
        <c:numFmt formatCode="General" sourceLinked="1"/>
        <c:maj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43488"/>
        <c:crosses val="autoZero"/>
        <c:lblAlgn val="ctr"/>
        <c:lblOffset val="0"/>
        <c:tickLblSkip val="3"/>
      </c:catAx>
      <c:valAx>
        <c:axId val="124143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41952"/>
        <c:crossesAt val="4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74702905840586"/>
          <c:y val="2.2933729647443578E-2"/>
          <c:w val="0.25951238083783695"/>
          <c:h val="9.1257584006823531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интеграл </a:t>
            </a:r>
            <a:r>
              <a:rPr lang="en-US"/>
              <a:t>Ti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Лист3!$R$12:$R$72</c:f>
              <c:numCache>
                <c:formatCode>General</c:formatCode>
                <c:ptCount val="61"/>
                <c:pt idx="0">
                  <c:v>-4.9184995200000003E-4</c:v>
                </c:pt>
                <c:pt idx="1">
                  <c:v>-1.29275256E-3</c:v>
                </c:pt>
                <c:pt idx="2">
                  <c:v>-1.785010656E-3</c:v>
                </c:pt>
                <c:pt idx="3">
                  <c:v>-1.7268696719999999E-3</c:v>
                </c:pt>
                <c:pt idx="4">
                  <c:v>-1.167414072E-3</c:v>
                </c:pt>
                <c:pt idx="5">
                  <c:v>-4.10433672E-4</c:v>
                </c:pt>
                <c:pt idx="6">
                  <c:v>-6.9186499999999999E-9</c:v>
                </c:pt>
                <c:pt idx="7">
                  <c:v>-7.2121288799999997E-4</c:v>
                </c:pt>
                <c:pt idx="8">
                  <c:v>-3.6177366719999998E-3</c:v>
                </c:pt>
                <c:pt idx="9">
                  <c:v>-1.0035846480000001E-2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9B-4893-B678-47BAFDCB0F6E}"/>
            </c:ext>
          </c:extLst>
        </c:ser>
        <c:dLbls/>
        <c:marker val="1"/>
        <c:axId val="124175872"/>
        <c:axId val="124177408"/>
      </c:lineChart>
      <c:catAx>
        <c:axId val="12417587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77408"/>
        <c:crosses val="autoZero"/>
        <c:auto val="1"/>
        <c:lblAlgn val="ctr"/>
        <c:lblOffset val="100"/>
      </c:catAx>
      <c:valAx>
        <c:axId val="1241774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7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ys(</a:t>
            </a:r>
            <a:r>
              <a:rPr lang="ru-RU"/>
              <a:t>интеграл </a:t>
            </a:r>
            <a:r>
              <a:rPr lang="en-US"/>
              <a:t>Ti)</a:t>
            </a:r>
            <a:endParaRPr lang="ru-RU"/>
          </a:p>
        </c:rich>
      </c:tx>
      <c:layout>
        <c:manualLayout>
          <c:xMode val="edge"/>
          <c:yMode val="edge"/>
          <c:x val="0.31223600174978133"/>
          <c:y val="2.581625265234893E-2"/>
        </c:manualLayout>
      </c:layout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Лист3!$S$12:$S$72</c:f>
              <c:numCache>
                <c:formatCode>General</c:formatCode>
                <c:ptCount val="61"/>
                <c:pt idx="0">
                  <c:v>-3.665401661079315E-7</c:v>
                </c:pt>
                <c:pt idx="1">
                  <c:v>-2.5321448380855038E-6</c:v>
                </c:pt>
                <c:pt idx="2">
                  <c:v>-4.8277065890500737E-6</c:v>
                </c:pt>
                <c:pt idx="3">
                  <c:v>-4.5183322415209837E-6</c:v>
                </c:pt>
                <c:pt idx="4">
                  <c:v>-2.0649392113436527E-6</c:v>
                </c:pt>
                <c:pt idx="5">
                  <c:v>-2.5523615798661581E-7</c:v>
                </c:pt>
                <c:pt idx="6">
                  <c:v>0</c:v>
                </c:pt>
                <c:pt idx="7">
                  <c:v>-7.8810401654694218E-7</c:v>
                </c:pt>
                <c:pt idx="8">
                  <c:v>-1.9830927111497143E-5</c:v>
                </c:pt>
                <c:pt idx="9">
                  <c:v>-1.5263865625680939E-4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EE-4842-AC27-E9723BEBE557}"/>
            </c:ext>
          </c:extLst>
        </c:ser>
        <c:dLbls/>
        <c:marker val="1"/>
        <c:axId val="124107392"/>
        <c:axId val="124113280"/>
      </c:lineChart>
      <c:catAx>
        <c:axId val="124107392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13280"/>
        <c:crosses val="autoZero"/>
        <c:auto val="1"/>
        <c:lblAlgn val="ctr"/>
        <c:lblOffset val="100"/>
      </c:catAx>
      <c:valAx>
        <c:axId val="1241132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10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1"/>
          <c:order val="0"/>
          <c:tx>
            <c:v>ys(t)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Лист3!$M$11:$M$71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Лист3!$Q$11:$Q$71</c:f>
              <c:numCache>
                <c:formatCode>General</c:formatCode>
                <c:ptCount val="61"/>
                <c:pt idx="0">
                  <c:v>0</c:v>
                </c:pt>
                <c:pt idx="1">
                  <c:v>-2.3288348561483936E-4</c:v>
                </c:pt>
                <c:pt idx="2">
                  <c:v>-6.1209875761814665E-4</c:v>
                </c:pt>
                <c:pt idx="3">
                  <c:v>-8.4517547872072841E-4</c:v>
                </c:pt>
                <c:pt idx="4">
                  <c:v>-8.1764667147300101E-4</c:v>
                </c:pt>
                <c:pt idx="5">
                  <c:v>-5.5275281964017257E-4</c:v>
                </c:pt>
                <c:pt idx="6">
                  <c:v>-1.9433409360857518E-4</c:v>
                </c:pt>
                <c:pt idx="7">
                  <c:v>-3.2758798190393564E-9</c:v>
                </c:pt>
                <c:pt idx="8">
                  <c:v>-3.4148340035590892E-4</c:v>
                </c:pt>
                <c:pt idx="9">
                  <c:v>-1.7129434727777076E-3</c:v>
                </c:pt>
                <c:pt idx="10">
                  <c:v>-4.7518212305692354E-3</c:v>
                </c:pt>
                <c:pt idx="11">
                  <c:v>-1.0272582180588177E-2</c:v>
                </c:pt>
                <c:pt idx="12">
                  <c:v>-1.8137304066187313E-2</c:v>
                </c:pt>
                <c:pt idx="13">
                  <c:v>-2.7867031619202797E-2</c:v>
                </c:pt>
                <c:pt idx="14">
                  <c:v>-3.9503631303370507E-2</c:v>
                </c:pt>
                <c:pt idx="15">
                  <c:v>-5.3048063446969523E-2</c:v>
                </c:pt>
                <c:pt idx="16">
                  <c:v>-6.8460036684021661E-2</c:v>
                </c:pt>
                <c:pt idx="17">
                  <c:v>-8.5658337306492666E-2</c:v>
                </c:pt>
                <c:pt idx="18">
                  <c:v>-0.10452183114710857</c:v>
                </c:pt>
                <c:pt idx="19">
                  <c:v>-0.12489112578788397</c:v>
                </c:pt>
                <c:pt idx="20">
                  <c:v>-0.14657087121212081</c:v>
                </c:pt>
                <c:pt idx="21">
                  <c:v>-0.16933266762025714</c:v>
                </c:pt>
                <c:pt idx="22">
                  <c:v>-0.19291854014181636</c:v>
                </c:pt>
                <c:pt idx="23">
                  <c:v>-0.21704493172088798</c:v>
                </c:pt>
                <c:pt idx="24">
                  <c:v>-0.24140715764828341</c:v>
                </c:pt>
                <c:pt idx="25">
                  <c:v>-0.26568425816856595</c:v>
                </c:pt>
                <c:pt idx="26">
                  <c:v>-0.28954417940349769</c:v>
                </c:pt>
                <c:pt idx="27">
                  <c:v>-0.3126492075928779</c:v>
                </c:pt>
                <c:pt idx="28">
                  <c:v>-0.33466157743466651</c:v>
                </c:pt>
                <c:pt idx="29">
                  <c:v>-0.32666607905178563</c:v>
                </c:pt>
                <c:pt idx="30">
                  <c:v>-0.30969709469696982</c:v>
                </c:pt>
                <c:pt idx="31">
                  <c:v>-0.2910315572532623</c:v>
                </c:pt>
                <c:pt idx="32">
                  <c:v>-0.27097130699537875</c:v>
                </c:pt>
                <c:pt idx="33">
                  <c:v>-0.24983132620583548</c:v>
                </c:pt>
                <c:pt idx="34">
                  <c:v>-0.22793417283816977</c:v>
                </c:pt>
                <c:pt idx="35">
                  <c:v>-0.20560437778814325</c:v>
                </c:pt>
                <c:pt idx="36">
                  <c:v>-0.18316288982288598</c:v>
                </c:pt>
                <c:pt idx="37">
                  <c:v>-0.16092165093681038</c:v>
                </c:pt>
                <c:pt idx="38">
                  <c:v>-0.13917838247515102</c:v>
                </c:pt>
                <c:pt idx="39">
                  <c:v>-0.11821165882871715</c:v>
                </c:pt>
                <c:pt idx="40">
                  <c:v>-9.8276340909091098E-2</c:v>
                </c:pt>
                <c:pt idx="41">
                  <c:v>-7.9599436028216453E-2</c:v>
                </c:pt>
                <c:pt idx="42">
                  <c:v>-6.2376444309300699E-2</c:v>
                </c:pt>
                <c:pt idx="43">
                  <c:v>-4.676824443838349E-2</c:v>
                </c:pt>
                <c:pt idx="44">
                  <c:v>-3.2898563529740181E-2</c:v>
                </c:pt>
                <c:pt idx="45">
                  <c:v>-2.0852067234848337E-2</c:v>
                </c:pt>
                <c:pt idx="46">
                  <c:v>-1.019757254707219E-2</c:v>
                </c:pt>
                <c:pt idx="47">
                  <c:v>-4.5730137130872307E-3</c:v>
                </c:pt>
                <c:pt idx="48">
                  <c:v>-1.3732328599120151E-3</c:v>
                </c:pt>
                <c:pt idx="49">
                  <c:v>-9.6564587189669344E-5</c:v>
                </c:pt>
                <c:pt idx="50">
                  <c:v>-1.8407556273902336E-4</c:v>
                </c:pt>
                <c:pt idx="51">
                  <c:v>-1.0699591266742385E-3</c:v>
                </c:pt>
                <c:pt idx="52">
                  <c:v>-2.2374542569832353E-3</c:v>
                </c:pt>
                <c:pt idx="53">
                  <c:v>-3.2684552993482111E-3</c:v>
                </c:pt>
                <c:pt idx="54">
                  <c:v>-3.8772264390333675E-3</c:v>
                </c:pt>
                <c:pt idx="55">
                  <c:v>-3.9246939944265896E-3</c:v>
                </c:pt>
                <c:pt idx="56">
                  <c:v>-3.4156871466679796E-3</c:v>
                </c:pt>
                <c:pt idx="57">
                  <c:v>-2.4845282067605728E-3</c:v>
                </c:pt>
                <c:pt idx="58">
                  <c:v>-1.3744776374111122E-3</c:v>
                </c:pt>
                <c:pt idx="59">
                  <c:v>-4.1510621667290471E-4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37-4DBB-A74B-86C36CD2D2AF}"/>
            </c:ext>
          </c:extLst>
        </c:ser>
        <c:ser>
          <c:idx val="0"/>
          <c:order val="1"/>
          <c:tx>
            <c:v>yc(t)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Лист3!$Y$11:$Y$72</c:f>
              <c:numCache>
                <c:formatCode>General</c:formatCode>
                <c:ptCount val="62"/>
                <c:pt idx="0">
                  <c:v>0</c:v>
                </c:pt>
                <c:pt idx="1">
                  <c:v>-1.0792057517662879E-3</c:v>
                </c:pt>
                <c:pt idx="2">
                  <c:v>-4.3382804879339987E-3</c:v>
                </c:pt>
                <c:pt idx="3">
                  <c:v>-9.8437881283575668E-3</c:v>
                </c:pt>
                <c:pt idx="4">
                  <c:v>-1.7714518073250418E-2</c:v>
                </c:pt>
                <c:pt idx="5">
                  <c:v>-2.8135424035508561E-2</c:v>
                </c:pt>
                <c:pt idx="6">
                  <c:v>-4.1036800000000012E-2</c:v>
                </c:pt>
                <c:pt idx="7">
                  <c:v>-5.4370266666666667E-2</c:v>
                </c:pt>
                <c:pt idx="8">
                  <c:v>-6.7703733333333349E-2</c:v>
                </c:pt>
                <c:pt idx="9">
                  <c:v>-8.1037200000000004E-2</c:v>
                </c:pt>
                <c:pt idx="10">
                  <c:v>-9.4370666666666686E-2</c:v>
                </c:pt>
                <c:pt idx="11">
                  <c:v>-0.10770413333333334</c:v>
                </c:pt>
                <c:pt idx="12">
                  <c:v>-0.12103760000000002</c:v>
                </c:pt>
                <c:pt idx="13">
                  <c:v>-0.13437106666666668</c:v>
                </c:pt>
                <c:pt idx="14">
                  <c:v>-0.14770453333333333</c:v>
                </c:pt>
                <c:pt idx="15">
                  <c:v>-0.16103799999999999</c:v>
                </c:pt>
                <c:pt idx="16">
                  <c:v>-0.1743714666666667</c:v>
                </c:pt>
                <c:pt idx="17">
                  <c:v>-0.18770493333333338</c:v>
                </c:pt>
                <c:pt idx="18">
                  <c:v>-0.20103840000000001</c:v>
                </c:pt>
                <c:pt idx="19">
                  <c:v>-0.21437186666666669</c:v>
                </c:pt>
                <c:pt idx="20">
                  <c:v>-0.22770533333333337</c:v>
                </c:pt>
                <c:pt idx="21">
                  <c:v>-0.2410388</c:v>
                </c:pt>
                <c:pt idx="22">
                  <c:v>-0.25437226666666668</c:v>
                </c:pt>
                <c:pt idx="23">
                  <c:v>-0.26770573333333331</c:v>
                </c:pt>
                <c:pt idx="24">
                  <c:v>-0.28103920000000004</c:v>
                </c:pt>
                <c:pt idx="25">
                  <c:v>-0.29437266666666667</c:v>
                </c:pt>
                <c:pt idx="26">
                  <c:v>-0.30770613333333335</c:v>
                </c:pt>
                <c:pt idx="27">
                  <c:v>-0.32103960000000004</c:v>
                </c:pt>
                <c:pt idx="28">
                  <c:v>-0.33437306666666666</c:v>
                </c:pt>
                <c:pt idx="29">
                  <c:v>-0.34770653333333335</c:v>
                </c:pt>
                <c:pt idx="30">
                  <c:v>-0.36104019999999998</c:v>
                </c:pt>
                <c:pt idx="31">
                  <c:v>-0.34770683999999996</c:v>
                </c:pt>
                <c:pt idx="32">
                  <c:v>-0.33437347999999989</c:v>
                </c:pt>
                <c:pt idx="33">
                  <c:v>-0.32104011999999987</c:v>
                </c:pt>
                <c:pt idx="34">
                  <c:v>-0.30770675999999986</c:v>
                </c:pt>
                <c:pt idx="35">
                  <c:v>-0.29437339999999984</c:v>
                </c:pt>
                <c:pt idx="36">
                  <c:v>-0.28104003999999971</c:v>
                </c:pt>
                <c:pt idx="37">
                  <c:v>-0.2677066799999997</c:v>
                </c:pt>
                <c:pt idx="38">
                  <c:v>-0.25437331999999968</c:v>
                </c:pt>
                <c:pt idx="39">
                  <c:v>-0.24103995999999961</c:v>
                </c:pt>
                <c:pt idx="40">
                  <c:v>-0.22770659999999965</c:v>
                </c:pt>
                <c:pt idx="41">
                  <c:v>-0.21437323999999958</c:v>
                </c:pt>
                <c:pt idx="42">
                  <c:v>-0.2010398799999995</c:v>
                </c:pt>
                <c:pt idx="43">
                  <c:v>-0.18770651999999943</c:v>
                </c:pt>
                <c:pt idx="44">
                  <c:v>-0.17437315999999936</c:v>
                </c:pt>
                <c:pt idx="45">
                  <c:v>-0.1610397999999994</c:v>
                </c:pt>
                <c:pt idx="46">
                  <c:v>-0.14770643999999933</c:v>
                </c:pt>
                <c:pt idx="47">
                  <c:v>-0.13437307999999926</c:v>
                </c:pt>
                <c:pt idx="48">
                  <c:v>-0.1210397199999993</c:v>
                </c:pt>
                <c:pt idx="49">
                  <c:v>-0.10770635999999911</c:v>
                </c:pt>
                <c:pt idx="50">
                  <c:v>-9.4372999999999152E-2</c:v>
                </c:pt>
                <c:pt idx="51">
                  <c:v>-8.103963999999908E-2</c:v>
                </c:pt>
                <c:pt idx="52">
                  <c:v>-6.7706279999999008E-2</c:v>
                </c:pt>
                <c:pt idx="53">
                  <c:v>-5.4372919999999048E-2</c:v>
                </c:pt>
                <c:pt idx="54">
                  <c:v>-4.1039559999998976E-2</c:v>
                </c:pt>
                <c:pt idx="55">
                  <c:v>-2.5918217822265055E-2</c:v>
                </c:pt>
                <c:pt idx="56">
                  <c:v>-1.6810867444746247E-2</c:v>
                </c:pt>
                <c:pt idx="57">
                  <c:v>-9.5585369269923781E-3</c:v>
                </c:pt>
                <c:pt idx="58">
                  <c:v>-4.2819834278303159E-3</c:v>
                </c:pt>
                <c:pt idx="59">
                  <c:v>-1.0756878889040533E-3</c:v>
                </c:pt>
                <c:pt idx="60">
                  <c:v>0</c:v>
                </c:pt>
                <c:pt idx="61">
                  <c:v>-1.0756878889043864E-3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37-4DBB-A74B-86C36CD2D2AF}"/>
            </c:ext>
          </c:extLst>
        </c:ser>
        <c:dLbls/>
        <c:marker val="1"/>
        <c:axId val="124229120"/>
        <c:axId val="124230656"/>
      </c:lineChart>
      <c:catAx>
        <c:axId val="124229120"/>
        <c:scaling>
          <c:orientation val="minMax"/>
        </c:scaling>
        <c:axPos val="b"/>
        <c:numFmt formatCode="General" sourceLinked="1"/>
        <c:maj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230656"/>
        <c:crosses val="autoZero"/>
        <c:lblAlgn val="ctr"/>
        <c:lblOffset val="0"/>
        <c:tickLblSkip val="3"/>
      </c:catAx>
      <c:valAx>
        <c:axId val="124230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229120"/>
        <c:crossesAt val="4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74702905840586"/>
          <c:y val="2.2933729647443578E-2"/>
          <c:w val="0.15956116454042699"/>
          <c:h val="8.845919485299146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7.9950532213827641E-2"/>
          <c:y val="5.7926047935515097E-2"/>
          <c:w val="0.89443975657720554"/>
          <c:h val="0.84791136868300565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>
              <a:softEdge rad="0"/>
            </a:effectLst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>
                <a:softEdge rad="0"/>
              </a:effectLst>
            </c:spPr>
          </c:marker>
          <c:cat>
            <c:numRef>
              <c:f>Лист3!$AA$11:$AA$71</c:f>
              <c:numCache>
                <c:formatCode>0.00</c:formatCode>
                <c:ptCount val="61"/>
                <c:pt idx="0">
                  <c:v>0</c:v>
                </c:pt>
                <c:pt idx="1">
                  <c:v>2.6666666666666668E-2</c:v>
                </c:pt>
                <c:pt idx="2">
                  <c:v>5.3333333333333337E-2</c:v>
                </c:pt>
                <c:pt idx="3">
                  <c:v>0.08</c:v>
                </c:pt>
                <c:pt idx="4">
                  <c:v>0.10666666666666667</c:v>
                </c:pt>
                <c:pt idx="5">
                  <c:v>0.13333333333333333</c:v>
                </c:pt>
                <c:pt idx="6">
                  <c:v>0.16</c:v>
                </c:pt>
                <c:pt idx="7">
                  <c:v>0.18666666666666668</c:v>
                </c:pt>
                <c:pt idx="8">
                  <c:v>0.21333333333333335</c:v>
                </c:pt>
                <c:pt idx="9">
                  <c:v>0.24000000000000002</c:v>
                </c:pt>
                <c:pt idx="10">
                  <c:v>0.26666666666666666</c:v>
                </c:pt>
                <c:pt idx="11">
                  <c:v>0.29333333333333333</c:v>
                </c:pt>
                <c:pt idx="12">
                  <c:v>0.32</c:v>
                </c:pt>
                <c:pt idx="13">
                  <c:v>0.34666666666666668</c:v>
                </c:pt>
                <c:pt idx="14">
                  <c:v>0.37333333333333335</c:v>
                </c:pt>
                <c:pt idx="15">
                  <c:v>0.4</c:v>
                </c:pt>
                <c:pt idx="16">
                  <c:v>0.42666666666666669</c:v>
                </c:pt>
                <c:pt idx="17">
                  <c:v>0.45333333333333337</c:v>
                </c:pt>
                <c:pt idx="18">
                  <c:v>0.48000000000000004</c:v>
                </c:pt>
                <c:pt idx="19">
                  <c:v>0.50666666666666671</c:v>
                </c:pt>
                <c:pt idx="20">
                  <c:v>0.53333333333333333</c:v>
                </c:pt>
                <c:pt idx="21">
                  <c:v>0.55999999999999994</c:v>
                </c:pt>
                <c:pt idx="22">
                  <c:v>0.58666666666666656</c:v>
                </c:pt>
                <c:pt idx="23">
                  <c:v>0.61333333333333317</c:v>
                </c:pt>
                <c:pt idx="24">
                  <c:v>0.63999999999999979</c:v>
                </c:pt>
                <c:pt idx="25">
                  <c:v>0.66666666666666641</c:v>
                </c:pt>
                <c:pt idx="26">
                  <c:v>0.69333333333333302</c:v>
                </c:pt>
                <c:pt idx="27">
                  <c:v>0.71999999999999964</c:v>
                </c:pt>
                <c:pt idx="28">
                  <c:v>0.74666666666666626</c:v>
                </c:pt>
                <c:pt idx="29">
                  <c:v>0.77333333333333287</c:v>
                </c:pt>
                <c:pt idx="30">
                  <c:v>0.79999999999999949</c:v>
                </c:pt>
                <c:pt idx="31">
                  <c:v>0.82666666666666611</c:v>
                </c:pt>
                <c:pt idx="32">
                  <c:v>0.85333333333333272</c:v>
                </c:pt>
                <c:pt idx="33">
                  <c:v>0.87999999999999934</c:v>
                </c:pt>
                <c:pt idx="34">
                  <c:v>0.90666666666666595</c:v>
                </c:pt>
                <c:pt idx="35">
                  <c:v>0.93333333333333257</c:v>
                </c:pt>
                <c:pt idx="36">
                  <c:v>0.95999999999999919</c:v>
                </c:pt>
                <c:pt idx="37">
                  <c:v>0.9866666666666658</c:v>
                </c:pt>
                <c:pt idx="38">
                  <c:v>1.0133333333333325</c:v>
                </c:pt>
                <c:pt idx="39">
                  <c:v>1.0399999999999991</c:v>
                </c:pt>
                <c:pt idx="40">
                  <c:v>1.0666666666666658</c:v>
                </c:pt>
                <c:pt idx="41">
                  <c:v>1.0933333333333324</c:v>
                </c:pt>
                <c:pt idx="42">
                  <c:v>1.119999999999999</c:v>
                </c:pt>
                <c:pt idx="43">
                  <c:v>1.1466666666666656</c:v>
                </c:pt>
                <c:pt idx="44">
                  <c:v>1.1733333333333322</c:v>
                </c:pt>
                <c:pt idx="45">
                  <c:v>1.1999999999999988</c:v>
                </c:pt>
                <c:pt idx="46">
                  <c:v>1.2266666666666655</c:v>
                </c:pt>
                <c:pt idx="47">
                  <c:v>1.2533333333333321</c:v>
                </c:pt>
                <c:pt idx="48">
                  <c:v>1.2799999999999987</c:v>
                </c:pt>
                <c:pt idx="49">
                  <c:v>1.3066666666666653</c:v>
                </c:pt>
                <c:pt idx="50">
                  <c:v>1.3333333333333319</c:v>
                </c:pt>
                <c:pt idx="51">
                  <c:v>1.3599999999999985</c:v>
                </c:pt>
                <c:pt idx="52">
                  <c:v>1.3866666666666652</c:v>
                </c:pt>
                <c:pt idx="53">
                  <c:v>1.4133333333333318</c:v>
                </c:pt>
                <c:pt idx="54">
                  <c:v>1.4399999999999984</c:v>
                </c:pt>
                <c:pt idx="55">
                  <c:v>1.466666666666665</c:v>
                </c:pt>
                <c:pt idx="56">
                  <c:v>1.4933333333333316</c:v>
                </c:pt>
                <c:pt idx="57">
                  <c:v>1.5199999999999982</c:v>
                </c:pt>
                <c:pt idx="58">
                  <c:v>1.5466666666666649</c:v>
                </c:pt>
                <c:pt idx="59">
                  <c:v>1.5733333333333315</c:v>
                </c:pt>
                <c:pt idx="60">
                  <c:v>1.5999999999999981</c:v>
                </c:pt>
              </c:numCache>
            </c:numRef>
          </c:cat>
          <c:val>
            <c:numRef>
              <c:f>Лист3!$AB$11:$AB$71</c:f>
              <c:numCache>
                <c:formatCode>0.000000</c:formatCode>
                <c:ptCount val="61"/>
                <c:pt idx="0">
                  <c:v>0</c:v>
                </c:pt>
                <c:pt idx="1">
                  <c:v>-1.0792057517662879E-3</c:v>
                </c:pt>
                <c:pt idx="2">
                  <c:v>-4.3382804879339987E-3</c:v>
                </c:pt>
                <c:pt idx="3">
                  <c:v>-9.8437881283575668E-3</c:v>
                </c:pt>
                <c:pt idx="4">
                  <c:v>-1.7714518073250418E-2</c:v>
                </c:pt>
                <c:pt idx="5">
                  <c:v>-2.8135424035508561E-2</c:v>
                </c:pt>
                <c:pt idx="6">
                  <c:v>-4.1036800000000012E-2</c:v>
                </c:pt>
                <c:pt idx="7">
                  <c:v>-5.4370266666666681E-2</c:v>
                </c:pt>
                <c:pt idx="8">
                  <c:v>-6.7703733333333349E-2</c:v>
                </c:pt>
                <c:pt idx="9">
                  <c:v>-8.1037200000000018E-2</c:v>
                </c:pt>
                <c:pt idx="10">
                  <c:v>-9.4370666666666686E-2</c:v>
                </c:pt>
                <c:pt idx="11">
                  <c:v>-0.10770413333333334</c:v>
                </c:pt>
                <c:pt idx="12">
                  <c:v>-0.12103760000000002</c:v>
                </c:pt>
                <c:pt idx="13">
                  <c:v>-0.13437106666666668</c:v>
                </c:pt>
                <c:pt idx="14">
                  <c:v>-0.14770453333333336</c:v>
                </c:pt>
                <c:pt idx="15">
                  <c:v>-0.16103800000000001</c:v>
                </c:pt>
                <c:pt idx="16">
                  <c:v>-0.1743714666666667</c:v>
                </c:pt>
                <c:pt idx="17">
                  <c:v>-0.18770493333333338</c:v>
                </c:pt>
                <c:pt idx="18">
                  <c:v>-0.20103840000000003</c:v>
                </c:pt>
                <c:pt idx="19">
                  <c:v>-0.21437186666666669</c:v>
                </c:pt>
                <c:pt idx="20">
                  <c:v>-0.22770533333333337</c:v>
                </c:pt>
                <c:pt idx="21">
                  <c:v>-0.2410388</c:v>
                </c:pt>
                <c:pt idx="22">
                  <c:v>-0.25437226666666662</c:v>
                </c:pt>
                <c:pt idx="23">
                  <c:v>-0.26770573333333325</c:v>
                </c:pt>
                <c:pt idx="24">
                  <c:v>-0.28103919999999993</c:v>
                </c:pt>
                <c:pt idx="25">
                  <c:v>-0.29437266666666656</c:v>
                </c:pt>
                <c:pt idx="26">
                  <c:v>-0.30770613333333319</c:v>
                </c:pt>
                <c:pt idx="27">
                  <c:v>-0.32103959999999987</c:v>
                </c:pt>
                <c:pt idx="28">
                  <c:v>-0.3343730666666665</c:v>
                </c:pt>
                <c:pt idx="29">
                  <c:v>-0.34770653333333312</c:v>
                </c:pt>
                <c:pt idx="30">
                  <c:v>-0.36103999999999975</c:v>
                </c:pt>
                <c:pt idx="31">
                  <c:v>-0.34770684000000024</c:v>
                </c:pt>
                <c:pt idx="32">
                  <c:v>-0.33437348000000022</c:v>
                </c:pt>
                <c:pt idx="33">
                  <c:v>-0.32104012000000026</c:v>
                </c:pt>
                <c:pt idx="34">
                  <c:v>-0.3077067600000003</c:v>
                </c:pt>
                <c:pt idx="35">
                  <c:v>-0.29437340000000034</c:v>
                </c:pt>
                <c:pt idx="36">
                  <c:v>-0.28104004000000032</c:v>
                </c:pt>
                <c:pt idx="37">
                  <c:v>-0.26770668000000036</c:v>
                </c:pt>
                <c:pt idx="38">
                  <c:v>-0.25437332000000035</c:v>
                </c:pt>
                <c:pt idx="39">
                  <c:v>-0.24103996000000039</c:v>
                </c:pt>
                <c:pt idx="40">
                  <c:v>-0.22770660000000043</c:v>
                </c:pt>
                <c:pt idx="41">
                  <c:v>-0.21437324000000046</c:v>
                </c:pt>
                <c:pt idx="42">
                  <c:v>-0.20103988000000039</c:v>
                </c:pt>
                <c:pt idx="43">
                  <c:v>-0.18770652000000043</c:v>
                </c:pt>
                <c:pt idx="44">
                  <c:v>-0.17437316000000047</c:v>
                </c:pt>
                <c:pt idx="45">
                  <c:v>-0.16103980000000051</c:v>
                </c:pt>
                <c:pt idx="46">
                  <c:v>-0.14770644000000055</c:v>
                </c:pt>
                <c:pt idx="47">
                  <c:v>-0.13437308000000059</c:v>
                </c:pt>
                <c:pt idx="48">
                  <c:v>-0.12103972000000063</c:v>
                </c:pt>
                <c:pt idx="49">
                  <c:v>-0.10770636000000056</c:v>
                </c:pt>
                <c:pt idx="50">
                  <c:v>-9.4373000000000595E-2</c:v>
                </c:pt>
                <c:pt idx="51">
                  <c:v>-8.1039640000000635E-2</c:v>
                </c:pt>
                <c:pt idx="52">
                  <c:v>-6.7706280000000674E-2</c:v>
                </c:pt>
                <c:pt idx="53">
                  <c:v>-5.4372920000000713E-2</c:v>
                </c:pt>
                <c:pt idx="54">
                  <c:v>-4.1039560000000752E-2</c:v>
                </c:pt>
                <c:pt idx="55">
                  <c:v>-2.5918217822266332E-2</c:v>
                </c:pt>
                <c:pt idx="56">
                  <c:v>-1.6810867444747413E-2</c:v>
                </c:pt>
                <c:pt idx="57">
                  <c:v>-9.5585369269933218E-3</c:v>
                </c:pt>
                <c:pt idx="58">
                  <c:v>-4.2819834278309821E-3</c:v>
                </c:pt>
                <c:pt idx="59">
                  <c:v>-1.0756878889043864E-3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26-4012-AAE1-EC506BB01879}"/>
            </c:ext>
          </c:extLst>
        </c:ser>
        <c:dLbls/>
        <c:marker val="1"/>
        <c:axId val="124287616"/>
        <c:axId val="124293504"/>
      </c:lineChart>
      <c:catAx>
        <c:axId val="124287616"/>
        <c:scaling>
          <c:orientation val="minMax"/>
        </c:scaling>
        <c:axPos val="b"/>
        <c:numFmt formatCode="0.00" sourceLinked="0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>
            <a:softEdge rad="0"/>
          </a:effectLst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293504"/>
        <c:crosses val="autoZero"/>
        <c:auto val="1"/>
        <c:lblAlgn val="ctr"/>
        <c:lblOffset val="0"/>
        <c:tickLblSkip val="4"/>
        <c:tickMarkSkip val="100"/>
      </c:catAx>
      <c:valAx>
        <c:axId val="124293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2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Wvs(T)</a:t>
            </a:r>
            <a:endParaRPr lang="ru-RU"/>
          </a:p>
        </c:rich>
      </c:tx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Лист4!$M$11:$M$72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Лист4!$Q$11:$Q$72</c:f>
              <c:numCache>
                <c:formatCode>General</c:formatCode>
                <c:ptCount val="62"/>
                <c:pt idx="0">
                  <c:v>-2.2089746243674276E-14</c:v>
                </c:pt>
                <c:pt idx="1">
                  <c:v>-9.4233773040832549</c:v>
                </c:pt>
                <c:pt idx="2">
                  <c:v>-18.743510114454473</c:v>
                </c:pt>
                <c:pt idx="3">
                  <c:v>-27.858285105679997</c:v>
                </c:pt>
                <c:pt idx="4">
                  <c:v>-36.667838895566739</c:v>
                </c:pt>
                <c:pt idx="5">
                  <c:v>-45.075652169275074</c:v>
                </c:pt>
                <c:pt idx="6">
                  <c:v>-52.989607165130195</c:v>
                </c:pt>
                <c:pt idx="7">
                  <c:v>-60.322996936095961</c:v>
                </c:pt>
                <c:pt idx="8">
                  <c:v>-66.995475329231226</c:v>
                </c:pt>
                <c:pt idx="9">
                  <c:v>-72.933937274954886</c:v>
                </c:pt>
                <c:pt idx="10">
                  <c:v>-78.073319741486586</c:v>
                </c:pt>
                <c:pt idx="11">
                  <c:v>-82.357314579038061</c:v>
                </c:pt>
                <c:pt idx="12">
                  <c:v>-85.738985443685536</c:v>
                </c:pt>
                <c:pt idx="13">
                  <c:v>-88.18128204177583</c:v>
                </c:pt>
                <c:pt idx="14">
                  <c:v>-89.657446060696827</c:v>
                </c:pt>
                <c:pt idx="15">
                  <c:v>-90.151304338550062</c:v>
                </c:pt>
                <c:pt idx="16">
                  <c:v>-89.65744606069687</c:v>
                </c:pt>
                <c:pt idx="17">
                  <c:v>-88.181282041775916</c:v>
                </c:pt>
                <c:pt idx="18">
                  <c:v>-85.738985443685678</c:v>
                </c:pt>
                <c:pt idx="19">
                  <c:v>-82.357314579038245</c:v>
                </c:pt>
                <c:pt idx="20">
                  <c:v>-78.073319741486813</c:v>
                </c:pt>
                <c:pt idx="21">
                  <c:v>-72.933937274955156</c:v>
                </c:pt>
                <c:pt idx="22">
                  <c:v>-66.995475329231539</c:v>
                </c:pt>
                <c:pt idx="23">
                  <c:v>-60.32299693609626</c:v>
                </c:pt>
                <c:pt idx="24">
                  <c:v>-52.989607165130558</c:v>
                </c:pt>
                <c:pt idx="25">
                  <c:v>-45.075652169275465</c:v>
                </c:pt>
                <c:pt idx="26">
                  <c:v>-36.667838895567186</c:v>
                </c:pt>
                <c:pt idx="27">
                  <c:v>-27.858285105680419</c:v>
                </c:pt>
                <c:pt idx="28">
                  <c:v>-18.74351011445491</c:v>
                </c:pt>
                <c:pt idx="29">
                  <c:v>-9.423377304083818</c:v>
                </c:pt>
                <c:pt idx="30">
                  <c:v>-6.2951867104871035E-13</c:v>
                </c:pt>
                <c:pt idx="31">
                  <c:v>9.4233773040825266</c:v>
                </c:pt>
                <c:pt idx="32">
                  <c:v>18.743510114453677</c:v>
                </c:pt>
                <c:pt idx="33">
                  <c:v>27.858285105679261</c:v>
                </c:pt>
                <c:pt idx="34">
                  <c:v>36.667838895566078</c:v>
                </c:pt>
                <c:pt idx="35">
                  <c:v>45.07565216927447</c:v>
                </c:pt>
                <c:pt idx="36">
                  <c:v>52.989607165129634</c:v>
                </c:pt>
                <c:pt idx="37">
                  <c:v>60.322996936095478</c:v>
                </c:pt>
                <c:pt idx="38">
                  <c:v>66.995475329230786</c:v>
                </c:pt>
                <c:pt idx="39">
                  <c:v>72.93393727495453</c:v>
                </c:pt>
                <c:pt idx="40">
                  <c:v>78.073319741486301</c:v>
                </c:pt>
                <c:pt idx="41">
                  <c:v>82.357314579037848</c:v>
                </c:pt>
                <c:pt idx="42">
                  <c:v>85.73898544368538</c:v>
                </c:pt>
                <c:pt idx="43">
                  <c:v>88.181282041775731</c:v>
                </c:pt>
                <c:pt idx="44">
                  <c:v>89.657446060696785</c:v>
                </c:pt>
                <c:pt idx="45">
                  <c:v>90.151304338550062</c:v>
                </c:pt>
                <c:pt idx="46">
                  <c:v>89.657446060696913</c:v>
                </c:pt>
                <c:pt idx="47">
                  <c:v>88.181282041776001</c:v>
                </c:pt>
                <c:pt idx="48">
                  <c:v>85.738985443685792</c:v>
                </c:pt>
                <c:pt idx="49">
                  <c:v>82.357314579038359</c:v>
                </c:pt>
                <c:pt idx="50">
                  <c:v>78.073319741486955</c:v>
                </c:pt>
                <c:pt idx="51">
                  <c:v>72.933937274955298</c:v>
                </c:pt>
                <c:pt idx="52">
                  <c:v>66.995475329231667</c:v>
                </c:pt>
                <c:pt idx="53">
                  <c:v>60.322996936096438</c:v>
                </c:pt>
                <c:pt idx="54">
                  <c:v>52.9896071651307</c:v>
                </c:pt>
                <c:pt idx="55">
                  <c:v>45.075652169275578</c:v>
                </c:pt>
                <c:pt idx="56">
                  <c:v>36.66783889556725</c:v>
                </c:pt>
                <c:pt idx="57">
                  <c:v>27.858285105680501</c:v>
                </c:pt>
                <c:pt idx="58">
                  <c:v>18.743510114454963</c:v>
                </c:pt>
                <c:pt idx="59">
                  <c:v>9.4233773040838056</c:v>
                </c:pt>
                <c:pt idx="60">
                  <c:v>6.2902066954548043E-13</c:v>
                </c:pt>
                <c:pt idx="61">
                  <c:v>-9.4233773040825533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40-49E5-BE7E-726D036CC26A}"/>
            </c:ext>
          </c:extLst>
        </c:ser>
        <c:dLbls/>
        <c:marker val="1"/>
        <c:axId val="124568320"/>
        <c:axId val="124569856"/>
      </c:lineChart>
      <c:catAx>
        <c:axId val="12456832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569856"/>
        <c:crosses val="autoZero"/>
        <c:auto val="1"/>
        <c:lblAlgn val="ctr"/>
        <c:lblOffset val="100"/>
      </c:catAx>
      <c:valAx>
        <c:axId val="124569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56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Wvs(T)  </a:t>
            </a:r>
            <a:r>
              <a:rPr lang="ru-RU"/>
              <a:t>и</a:t>
            </a:r>
            <a:r>
              <a:rPr lang="ru-RU" baseline="0"/>
              <a:t>  </a:t>
            </a:r>
            <a:r>
              <a:rPr lang="en-US" baseline="0"/>
              <a:t>Vys(t)*1000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Лист4!$AG$11:$AG$38</c:f>
              <c:numCache>
                <c:formatCode>General</c:formatCode>
                <c:ptCount val="28"/>
                <c:pt idx="0">
                  <c:v>-0.12</c:v>
                </c:pt>
                <c:pt idx="1">
                  <c:v>-9.9599999999999994E-2</c:v>
                </c:pt>
                <c:pt idx="2">
                  <c:v>-7.9200000000000007E-2</c:v>
                </c:pt>
                <c:pt idx="3">
                  <c:v>-5.8799999999999998E-2</c:v>
                </c:pt>
                <c:pt idx="4">
                  <c:v>-3.8399999999999997E-2</c:v>
                </c:pt>
                <c:pt idx="5">
                  <c:v>-1.7999999999999999E-2</c:v>
                </c:pt>
                <c:pt idx="6">
                  <c:v>2.3999999999999998E-3</c:v>
                </c:pt>
                <c:pt idx="7">
                  <c:v>2.2800000000000001E-2</c:v>
                </c:pt>
                <c:pt idx="8">
                  <c:v>4.3200000000000002E-2</c:v>
                </c:pt>
                <c:pt idx="9">
                  <c:v>6.3600000000000004E-2</c:v>
                </c:pt>
                <c:pt idx="10">
                  <c:v>8.4000000000000005E-2</c:v>
                </c:pt>
                <c:pt idx="11">
                  <c:v>0.10440000000000001</c:v>
                </c:pt>
                <c:pt idx="12">
                  <c:v>0.12479999999999999</c:v>
                </c:pt>
                <c:pt idx="13">
                  <c:v>0.1452</c:v>
                </c:pt>
                <c:pt idx="14">
                  <c:v>0.1656</c:v>
                </c:pt>
                <c:pt idx="15">
                  <c:v>0.186</c:v>
                </c:pt>
                <c:pt idx="16">
                  <c:v>0.2064</c:v>
                </c:pt>
                <c:pt idx="17">
                  <c:v>0.2268</c:v>
                </c:pt>
                <c:pt idx="18">
                  <c:v>0.2472</c:v>
                </c:pt>
                <c:pt idx="19">
                  <c:v>0.2676</c:v>
                </c:pt>
                <c:pt idx="20">
                  <c:v>0.28799999999999998</c:v>
                </c:pt>
                <c:pt idx="21">
                  <c:v>0.30840000000000001</c:v>
                </c:pt>
                <c:pt idx="22">
                  <c:v>0.32879999999999998</c:v>
                </c:pt>
                <c:pt idx="23">
                  <c:v>0.34920000000000001</c:v>
                </c:pt>
                <c:pt idx="24">
                  <c:v>0.36959999999999998</c:v>
                </c:pt>
                <c:pt idx="25">
                  <c:v>0.39</c:v>
                </c:pt>
                <c:pt idx="26">
                  <c:v>0.41039999999999999</c:v>
                </c:pt>
                <c:pt idx="27">
                  <c:v>0.43080000000000002</c:v>
                </c:pt>
              </c:numCache>
            </c:numRef>
          </c:cat>
          <c:val>
            <c:numRef>
              <c:f>Лист4!$AH$11:$AH$38</c:f>
              <c:numCache>
                <c:formatCode>General</c:formatCode>
                <c:ptCount val="28"/>
                <c:pt idx="0">
                  <c:v>-4.1665799999999997</c:v>
                </c:pt>
                <c:pt idx="1">
                  <c:v>-4.1132600000000004</c:v>
                </c:pt>
                <c:pt idx="2">
                  <c:v>-3.9587599999999998</c:v>
                </c:pt>
                <c:pt idx="3">
                  <c:v>-3.70688</c:v>
                </c:pt>
                <c:pt idx="4">
                  <c:v>-3.36381</c:v>
                </c:pt>
                <c:pt idx="5">
                  <c:v>-2.9380000000000002</c:v>
                </c:pt>
                <c:pt idx="6">
                  <c:v>-2.4399299999999999</c:v>
                </c:pt>
                <c:pt idx="7">
                  <c:v>-1.8818299999999999</c:v>
                </c:pt>
                <c:pt idx="8">
                  <c:v>-1.2774399999999999</c:v>
                </c:pt>
                <c:pt idx="9">
                  <c:v>-0.64163000000000003</c:v>
                </c:pt>
                <c:pt idx="10">
                  <c:v>9.9590000000000008E-3</c:v>
                </c:pt>
                <c:pt idx="11">
                  <c:v>0.66130699999999998</c:v>
                </c:pt>
                <c:pt idx="12">
                  <c:v>1.296387</c:v>
                </c:pt>
                <c:pt idx="13">
                  <c:v>1.8995789999999999</c:v>
                </c:pt>
                <c:pt idx="14">
                  <c:v>2.4560430000000002</c:v>
                </c:pt>
                <c:pt idx="15">
                  <c:v>2.9520940000000002</c:v>
                </c:pt>
                <c:pt idx="16">
                  <c:v>3.3755269999999999</c:v>
                </c:pt>
                <c:pt idx="17">
                  <c:v>3.7159279999999999</c:v>
                </c:pt>
                <c:pt idx="18">
                  <c:v>3.9649230000000002</c:v>
                </c:pt>
                <c:pt idx="19">
                  <c:v>4.1163869999999996</c:v>
                </c:pt>
                <c:pt idx="20">
                  <c:v>4.166595</c:v>
                </c:pt>
                <c:pt idx="21">
                  <c:v>4.1143109999999998</c:v>
                </c:pt>
                <c:pt idx="22">
                  <c:v>3.9608219999999998</c:v>
                </c:pt>
                <c:pt idx="23">
                  <c:v>3.709902</c:v>
                </c:pt>
                <c:pt idx="24">
                  <c:v>3.3677250000000001</c:v>
                </c:pt>
                <c:pt idx="25">
                  <c:v>2.9427080000000001</c:v>
                </c:pt>
                <c:pt idx="26">
                  <c:v>2.4453049999999998</c:v>
                </c:pt>
                <c:pt idx="27">
                  <c:v>1.887751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AB-4E8B-9FCD-150AC73547D3}"/>
            </c:ext>
          </c:extLst>
        </c:ser>
        <c:ser>
          <c:idx val="1"/>
          <c:order val="1"/>
          <c:tx>
            <c:strRef>
              <c:f>Лист4!$AI$10</c:f>
              <c:strCache>
                <c:ptCount val="1"/>
                <c:pt idx="0">
                  <c:v>Vys(t)*1000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Лист4!$AG$11:$AG$38</c:f>
              <c:numCache>
                <c:formatCode>General</c:formatCode>
                <c:ptCount val="28"/>
                <c:pt idx="0">
                  <c:v>-0.12</c:v>
                </c:pt>
                <c:pt idx="1">
                  <c:v>-9.9599999999999994E-2</c:v>
                </c:pt>
                <c:pt idx="2">
                  <c:v>-7.9200000000000007E-2</c:v>
                </c:pt>
                <c:pt idx="3">
                  <c:v>-5.8799999999999998E-2</c:v>
                </c:pt>
                <c:pt idx="4">
                  <c:v>-3.8399999999999997E-2</c:v>
                </c:pt>
                <c:pt idx="5">
                  <c:v>-1.7999999999999999E-2</c:v>
                </c:pt>
                <c:pt idx="6">
                  <c:v>2.3999999999999998E-3</c:v>
                </c:pt>
                <c:pt idx="7">
                  <c:v>2.2800000000000001E-2</c:v>
                </c:pt>
                <c:pt idx="8">
                  <c:v>4.3200000000000002E-2</c:v>
                </c:pt>
                <c:pt idx="9">
                  <c:v>6.3600000000000004E-2</c:v>
                </c:pt>
                <c:pt idx="10">
                  <c:v>8.4000000000000005E-2</c:v>
                </c:pt>
                <c:pt idx="11">
                  <c:v>0.10440000000000001</c:v>
                </c:pt>
                <c:pt idx="12">
                  <c:v>0.12479999999999999</c:v>
                </c:pt>
                <c:pt idx="13">
                  <c:v>0.1452</c:v>
                </c:pt>
                <c:pt idx="14">
                  <c:v>0.1656</c:v>
                </c:pt>
                <c:pt idx="15">
                  <c:v>0.186</c:v>
                </c:pt>
                <c:pt idx="16">
                  <c:v>0.2064</c:v>
                </c:pt>
                <c:pt idx="17">
                  <c:v>0.2268</c:v>
                </c:pt>
                <c:pt idx="18">
                  <c:v>0.2472</c:v>
                </c:pt>
                <c:pt idx="19">
                  <c:v>0.2676</c:v>
                </c:pt>
                <c:pt idx="20">
                  <c:v>0.28799999999999998</c:v>
                </c:pt>
                <c:pt idx="21">
                  <c:v>0.30840000000000001</c:v>
                </c:pt>
                <c:pt idx="22">
                  <c:v>0.32879999999999998</c:v>
                </c:pt>
                <c:pt idx="23">
                  <c:v>0.34920000000000001</c:v>
                </c:pt>
                <c:pt idx="24">
                  <c:v>0.36959999999999998</c:v>
                </c:pt>
                <c:pt idx="25">
                  <c:v>0.39</c:v>
                </c:pt>
                <c:pt idx="26">
                  <c:v>0.41039999999999999</c:v>
                </c:pt>
                <c:pt idx="27">
                  <c:v>0.43080000000000002</c:v>
                </c:pt>
              </c:numCache>
            </c:numRef>
          </c:cat>
          <c:val>
            <c:numRef>
              <c:f>Лист4!$AI$11:$AI$38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-35</c:v>
                </c:pt>
                <c:pt idx="15">
                  <c:v>-88.586574080000005</c:v>
                </c:pt>
                <c:pt idx="16">
                  <c:v>-144.30407790000001</c:v>
                </c:pt>
                <c:pt idx="17">
                  <c:v>-168.51379130000001</c:v>
                </c:pt>
                <c:pt idx="18">
                  <c:v>-178.5</c:v>
                </c:pt>
                <c:pt idx="19">
                  <c:v>-187.05</c:v>
                </c:pt>
                <c:pt idx="20">
                  <c:v>-189.54</c:v>
                </c:pt>
                <c:pt idx="21">
                  <c:v>-192.03</c:v>
                </c:pt>
                <c:pt idx="22">
                  <c:v>-194.52</c:v>
                </c:pt>
                <c:pt idx="23">
                  <c:v>-197.01</c:v>
                </c:pt>
                <c:pt idx="24">
                  <c:v>-199.5</c:v>
                </c:pt>
                <c:pt idx="25">
                  <c:v>-201.99</c:v>
                </c:pt>
                <c:pt idx="26">
                  <c:v>-204.48</c:v>
                </c:pt>
                <c:pt idx="27">
                  <c:v>-206.97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AB-4E8B-9FCD-150AC73547D3}"/>
            </c:ext>
          </c:extLst>
        </c:ser>
        <c:dLbls/>
        <c:marker val="1"/>
        <c:axId val="124345344"/>
        <c:axId val="124351232"/>
      </c:lineChart>
      <c:catAx>
        <c:axId val="12434534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351232"/>
        <c:crosses val="autoZero"/>
        <c:auto val="1"/>
        <c:lblAlgn val="ctr"/>
        <c:lblOffset val="100"/>
      </c:catAx>
      <c:valAx>
        <c:axId val="124351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34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Лист4!$M$11:$M$72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Лист4!$K$11:$K$72</c:f>
              <c:numCache>
                <c:formatCode>General</c:formatCode>
                <c:ptCount val="62"/>
                <c:pt idx="0">
                  <c:v>-0.26400000000000001</c:v>
                </c:pt>
                <c:pt idx="1">
                  <c:v>-0.2596</c:v>
                </c:pt>
                <c:pt idx="2">
                  <c:v>-0.25519999999999998</c:v>
                </c:pt>
                <c:pt idx="3">
                  <c:v>-0.25079999999999997</c:v>
                </c:pt>
                <c:pt idx="4">
                  <c:v>-0.24639999999999998</c:v>
                </c:pt>
                <c:pt idx="5">
                  <c:v>-0.24199999999999999</c:v>
                </c:pt>
                <c:pt idx="6">
                  <c:v>-0.23760000000000001</c:v>
                </c:pt>
                <c:pt idx="7">
                  <c:v>-0.23320000000000002</c:v>
                </c:pt>
                <c:pt idx="8">
                  <c:v>-0.22880000000000003</c:v>
                </c:pt>
                <c:pt idx="9">
                  <c:v>-0.22440000000000004</c:v>
                </c:pt>
                <c:pt idx="10">
                  <c:v>-0.22000000000000006</c:v>
                </c:pt>
                <c:pt idx="11">
                  <c:v>-0.21560000000000007</c:v>
                </c:pt>
                <c:pt idx="12">
                  <c:v>-0.21120000000000008</c:v>
                </c:pt>
                <c:pt idx="13">
                  <c:v>-0.20680000000000009</c:v>
                </c:pt>
                <c:pt idx="14">
                  <c:v>-0.20240000000000011</c:v>
                </c:pt>
                <c:pt idx="15">
                  <c:v>-0.19800000000000012</c:v>
                </c:pt>
                <c:pt idx="16">
                  <c:v>-0.19360000000000013</c:v>
                </c:pt>
                <c:pt idx="17">
                  <c:v>-0.18920000000000015</c:v>
                </c:pt>
                <c:pt idx="18">
                  <c:v>-0.18480000000000016</c:v>
                </c:pt>
                <c:pt idx="19">
                  <c:v>-0.18040000000000017</c:v>
                </c:pt>
                <c:pt idx="20">
                  <c:v>-0.17600000000000018</c:v>
                </c:pt>
                <c:pt idx="21">
                  <c:v>-0.1716000000000002</c:v>
                </c:pt>
                <c:pt idx="22">
                  <c:v>-0.16720000000000021</c:v>
                </c:pt>
                <c:pt idx="23">
                  <c:v>-0.16280000000000022</c:v>
                </c:pt>
                <c:pt idx="24">
                  <c:v>-0.15840000000000024</c:v>
                </c:pt>
                <c:pt idx="25">
                  <c:v>-0.15400000000000025</c:v>
                </c:pt>
                <c:pt idx="26">
                  <c:v>-0.14960000000000026</c:v>
                </c:pt>
                <c:pt idx="27">
                  <c:v>-0.14520000000000027</c:v>
                </c:pt>
                <c:pt idx="28">
                  <c:v>-0.14080000000000029</c:v>
                </c:pt>
                <c:pt idx="29">
                  <c:v>-0.1364000000000003</c:v>
                </c:pt>
                <c:pt idx="30">
                  <c:v>-0.13200000000000031</c:v>
                </c:pt>
                <c:pt idx="31">
                  <c:v>-0.12760000000000032</c:v>
                </c:pt>
                <c:pt idx="32">
                  <c:v>-0.12320000000000032</c:v>
                </c:pt>
                <c:pt idx="33">
                  <c:v>-0.11880000000000032</c:v>
                </c:pt>
                <c:pt idx="34">
                  <c:v>-0.11440000000000032</c:v>
                </c:pt>
                <c:pt idx="35">
                  <c:v>-0.11000000000000032</c:v>
                </c:pt>
                <c:pt idx="36">
                  <c:v>-0.10560000000000032</c:v>
                </c:pt>
                <c:pt idx="37">
                  <c:v>-0.10120000000000032</c:v>
                </c:pt>
                <c:pt idx="38">
                  <c:v>-9.6800000000000316E-2</c:v>
                </c:pt>
                <c:pt idx="39">
                  <c:v>-9.2400000000000315E-2</c:v>
                </c:pt>
                <c:pt idx="40">
                  <c:v>-8.8000000000000314E-2</c:v>
                </c:pt>
                <c:pt idx="41">
                  <c:v>-8.3600000000000313E-2</c:v>
                </c:pt>
                <c:pt idx="42">
                  <c:v>-7.9200000000000312E-2</c:v>
                </c:pt>
                <c:pt idx="43">
                  <c:v>-7.4800000000000311E-2</c:v>
                </c:pt>
                <c:pt idx="44">
                  <c:v>-7.040000000000031E-2</c:v>
                </c:pt>
                <c:pt idx="45">
                  <c:v>-6.6000000000000308E-2</c:v>
                </c:pt>
                <c:pt idx="46">
                  <c:v>-6.1600000000000307E-2</c:v>
                </c:pt>
                <c:pt idx="47">
                  <c:v>-5.7200000000000306E-2</c:v>
                </c:pt>
                <c:pt idx="48">
                  <c:v>-5.2800000000000305E-2</c:v>
                </c:pt>
                <c:pt idx="49">
                  <c:v>-4.8400000000000304E-2</c:v>
                </c:pt>
                <c:pt idx="50">
                  <c:v>-4.4000000000000303E-2</c:v>
                </c:pt>
                <c:pt idx="51">
                  <c:v>-3.9600000000000302E-2</c:v>
                </c:pt>
                <c:pt idx="52">
                  <c:v>-3.52000000000003E-2</c:v>
                </c:pt>
                <c:pt idx="53">
                  <c:v>-3.0800000000000299E-2</c:v>
                </c:pt>
                <c:pt idx="54">
                  <c:v>-2.6400000000000298E-2</c:v>
                </c:pt>
                <c:pt idx="55">
                  <c:v>-2.2000000000000297E-2</c:v>
                </c:pt>
                <c:pt idx="56">
                  <c:v>-1.7600000000000296E-2</c:v>
                </c:pt>
                <c:pt idx="57">
                  <c:v>-1.3200000000000295E-2</c:v>
                </c:pt>
                <c:pt idx="58">
                  <c:v>-8.8000000000002937E-3</c:v>
                </c:pt>
                <c:pt idx="59">
                  <c:v>-4.4000000000002934E-3</c:v>
                </c:pt>
                <c:pt idx="60">
                  <c:v>-2.931682674400804E-16</c:v>
                </c:pt>
                <c:pt idx="61">
                  <c:v>4.3999999999997071E-3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6A-441D-8570-7D3C21E81E27}"/>
            </c:ext>
          </c:extLst>
        </c:ser>
        <c:dLbls/>
        <c:marker val="1"/>
        <c:axId val="124719488"/>
        <c:axId val="124721024"/>
      </c:lineChart>
      <c:catAx>
        <c:axId val="12471948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721024"/>
        <c:crosses val="autoZero"/>
        <c:auto val="1"/>
        <c:lblAlgn val="ctr"/>
        <c:lblOffset val="100"/>
      </c:catAx>
      <c:valAx>
        <c:axId val="1247210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71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Лист4!$M$11:$M$72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Лист4!$N$11:$N$72</c:f>
              <c:numCache>
                <c:formatCode>General</c:formatCode>
                <c:ptCount val="62"/>
                <c:pt idx="0">
                  <c:v>-0.26400000000000001</c:v>
                </c:pt>
                <c:pt idx="1">
                  <c:v>-0.22626666666666667</c:v>
                </c:pt>
                <c:pt idx="2">
                  <c:v>-0.18853333333333333</c:v>
                </c:pt>
                <c:pt idx="3">
                  <c:v>-0.15079999999999996</c:v>
                </c:pt>
                <c:pt idx="4">
                  <c:v>-0.11306666666666665</c:v>
                </c:pt>
                <c:pt idx="5">
                  <c:v>-7.5333333333333335E-2</c:v>
                </c:pt>
                <c:pt idx="6">
                  <c:v>-3.7600000000000022E-2</c:v>
                </c:pt>
                <c:pt idx="7">
                  <c:v>1.3333333333329089E-4</c:v>
                </c:pt>
                <c:pt idx="8">
                  <c:v>3.7866666666666632E-2</c:v>
                </c:pt>
                <c:pt idx="9">
                  <c:v>7.5599999999999945E-2</c:v>
                </c:pt>
                <c:pt idx="10">
                  <c:v>0.11333333333333326</c:v>
                </c:pt>
                <c:pt idx="11">
                  <c:v>0.15106666666666657</c:v>
                </c:pt>
                <c:pt idx="12">
                  <c:v>0.18879999999999988</c:v>
                </c:pt>
                <c:pt idx="13">
                  <c:v>0.2265333333333332</c:v>
                </c:pt>
                <c:pt idx="14">
                  <c:v>0.26426666666666654</c:v>
                </c:pt>
                <c:pt idx="15">
                  <c:v>0.30199999999999982</c:v>
                </c:pt>
                <c:pt idx="16">
                  <c:v>0.33973333333333322</c:v>
                </c:pt>
                <c:pt idx="17">
                  <c:v>0.37746666666666651</c:v>
                </c:pt>
                <c:pt idx="18">
                  <c:v>0.41519999999999979</c:v>
                </c:pt>
                <c:pt idx="19">
                  <c:v>0.45293333333333313</c:v>
                </c:pt>
                <c:pt idx="20">
                  <c:v>0.49066666666666647</c:v>
                </c:pt>
                <c:pt idx="21">
                  <c:v>0.52839999999999976</c:v>
                </c:pt>
                <c:pt idx="22">
                  <c:v>0.56613333333333304</c:v>
                </c:pt>
                <c:pt idx="23">
                  <c:v>0.60386666666666633</c:v>
                </c:pt>
                <c:pt idx="24">
                  <c:v>0.64159999999999973</c:v>
                </c:pt>
                <c:pt idx="25">
                  <c:v>0.67933333333333301</c:v>
                </c:pt>
                <c:pt idx="26">
                  <c:v>0.7170666666666663</c:v>
                </c:pt>
                <c:pt idx="27">
                  <c:v>0.75479999999999969</c:v>
                </c:pt>
                <c:pt idx="28">
                  <c:v>0.79253333333333298</c:v>
                </c:pt>
                <c:pt idx="29">
                  <c:v>0.83026666666666626</c:v>
                </c:pt>
                <c:pt idx="30">
                  <c:v>0.86799999999999955</c:v>
                </c:pt>
                <c:pt idx="31">
                  <c:v>0.90573333333333284</c:v>
                </c:pt>
                <c:pt idx="32">
                  <c:v>0.94346666666666634</c:v>
                </c:pt>
                <c:pt idx="33">
                  <c:v>0.98119999999999974</c:v>
                </c:pt>
                <c:pt idx="34">
                  <c:v>1.0189333333333332</c:v>
                </c:pt>
                <c:pt idx="35">
                  <c:v>1.0566666666666666</c:v>
                </c:pt>
                <c:pt idx="36">
                  <c:v>1.0944</c:v>
                </c:pt>
                <c:pt idx="37">
                  <c:v>1.1321333333333334</c:v>
                </c:pt>
                <c:pt idx="38">
                  <c:v>1.1698666666666671</c:v>
                </c:pt>
                <c:pt idx="39">
                  <c:v>1.2076000000000005</c:v>
                </c:pt>
                <c:pt idx="40">
                  <c:v>1.2453333333333338</c:v>
                </c:pt>
                <c:pt idx="41">
                  <c:v>1.2830666666666672</c:v>
                </c:pt>
                <c:pt idx="42">
                  <c:v>1.3208000000000006</c:v>
                </c:pt>
                <c:pt idx="43">
                  <c:v>1.3585333333333343</c:v>
                </c:pt>
                <c:pt idx="44">
                  <c:v>1.3962666666666677</c:v>
                </c:pt>
                <c:pt idx="45">
                  <c:v>1.4340000000000011</c:v>
                </c:pt>
                <c:pt idx="46">
                  <c:v>1.4717333333333344</c:v>
                </c:pt>
                <c:pt idx="47">
                  <c:v>1.5094666666666678</c:v>
                </c:pt>
                <c:pt idx="48">
                  <c:v>1.5472000000000012</c:v>
                </c:pt>
                <c:pt idx="49">
                  <c:v>1.5849333333333349</c:v>
                </c:pt>
                <c:pt idx="50">
                  <c:v>1.6226666666666683</c:v>
                </c:pt>
                <c:pt idx="51">
                  <c:v>1.6604000000000017</c:v>
                </c:pt>
                <c:pt idx="52">
                  <c:v>1.698133333333335</c:v>
                </c:pt>
                <c:pt idx="53">
                  <c:v>1.7358666666666684</c:v>
                </c:pt>
                <c:pt idx="54">
                  <c:v>1.7736000000000021</c:v>
                </c:pt>
                <c:pt idx="55">
                  <c:v>1.8113333333333355</c:v>
                </c:pt>
                <c:pt idx="56">
                  <c:v>1.8490666666666689</c:v>
                </c:pt>
                <c:pt idx="57">
                  <c:v>1.8868000000000023</c:v>
                </c:pt>
                <c:pt idx="58">
                  <c:v>1.9245333333333356</c:v>
                </c:pt>
                <c:pt idx="59">
                  <c:v>1.962266666666669</c:v>
                </c:pt>
                <c:pt idx="60">
                  <c:v>2.0000000000000022</c:v>
                </c:pt>
                <c:pt idx="61">
                  <c:v>2.0377333333333354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76-4D22-8B35-97C622785A75}"/>
            </c:ext>
          </c:extLst>
        </c:ser>
        <c:dLbls/>
        <c:marker val="1"/>
        <c:axId val="124757120"/>
        <c:axId val="124758656"/>
      </c:lineChart>
      <c:catAx>
        <c:axId val="12475712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758656"/>
        <c:crosses val="autoZero"/>
        <c:auto val="1"/>
        <c:lblAlgn val="ctr"/>
        <c:lblOffset val="100"/>
      </c:catAx>
      <c:valAx>
        <c:axId val="124758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75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yc(T+t)</a:t>
            </a:r>
            <a:endParaRPr lang="ru-RU"/>
          </a:p>
        </c:rich>
      </c:tx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tx>
            <c:strRef>
              <c:f>Лист4!$O$10</c:f>
              <c:strCache>
                <c:ptCount val="1"/>
                <c:pt idx="0">
                  <c:v>yc(Ƭ+t)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Лист4!$M$11:$M$71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Лист4!$O$11:$O$72</c:f>
              <c:numCache>
                <c:formatCode>General</c:formatCode>
                <c:ptCount val="62"/>
                <c:pt idx="0">
                  <c:v>-0.13200000000000001</c:v>
                </c:pt>
                <c:pt idx="1">
                  <c:v>-8.9784689173326104E-2</c:v>
                </c:pt>
                <c:pt idx="2">
                  <c:v>-5.9158381665183835E-2</c:v>
                </c:pt>
                <c:pt idx="3">
                  <c:v>-3.6470853236003131E-2</c:v>
                </c:pt>
                <c:pt idx="4">
                  <c:v>-1.9974309308262495E-2</c:v>
                </c:pt>
                <c:pt idx="5">
                  <c:v>-8.7136963876472961E-3</c:v>
                </c:pt>
                <c:pt idx="6">
                  <c:v>-2.1490582597024077E-3</c:v>
                </c:pt>
                <c:pt idx="7">
                  <c:v>-2.6936028019175495E-8</c:v>
                </c:pt>
                <c:pt idx="8">
                  <c:v>-2.1797511507936629E-3</c:v>
                </c:pt>
                <c:pt idx="9">
                  <c:v>-8.7763396012055517E-3</c:v>
                </c:pt>
                <c:pt idx="10">
                  <c:v>-2.0071692877924485E-2</c:v>
                </c:pt>
                <c:pt idx="11">
                  <c:v>-3.6570088666666625E-2</c:v>
                </c:pt>
                <c:pt idx="12">
                  <c:v>-5.5436943999999946E-2</c:v>
                </c:pt>
                <c:pt idx="13">
                  <c:v>-7.4303799333333267E-2</c:v>
                </c:pt>
                <c:pt idx="14">
                  <c:v>-9.3170654666666602E-2</c:v>
                </c:pt>
                <c:pt idx="15">
                  <c:v>-0.11203750999999992</c:v>
                </c:pt>
                <c:pt idx="16">
                  <c:v>-0.1309043653333333</c:v>
                </c:pt>
                <c:pt idx="17">
                  <c:v>-0.14977122066666659</c:v>
                </c:pt>
                <c:pt idx="18">
                  <c:v>-0.16863807599999991</c:v>
                </c:pt>
                <c:pt idx="19">
                  <c:v>-0.18750493133333324</c:v>
                </c:pt>
                <c:pt idx="20">
                  <c:v>-0.20637178666666658</c:v>
                </c:pt>
                <c:pt idx="21">
                  <c:v>-0.22523864199999988</c:v>
                </c:pt>
                <c:pt idx="22">
                  <c:v>-0.2441054973333332</c:v>
                </c:pt>
                <c:pt idx="23">
                  <c:v>-0.26297235266666652</c:v>
                </c:pt>
                <c:pt idx="24">
                  <c:v>-0.2818392079999999</c:v>
                </c:pt>
                <c:pt idx="25">
                  <c:v>-0.30070606333333322</c:v>
                </c:pt>
                <c:pt idx="26">
                  <c:v>-0.31957291866666648</c:v>
                </c:pt>
                <c:pt idx="27">
                  <c:v>-0.33843977399999986</c:v>
                </c:pt>
                <c:pt idx="28">
                  <c:v>-0.35730662933333318</c:v>
                </c:pt>
                <c:pt idx="29">
                  <c:v>-0.34590683640000014</c:v>
                </c:pt>
                <c:pt idx="30">
                  <c:v>-0.32704013200000015</c:v>
                </c:pt>
                <c:pt idx="31">
                  <c:v>-0.30817342760000022</c:v>
                </c:pt>
                <c:pt idx="32">
                  <c:v>-0.28930672320000012</c:v>
                </c:pt>
                <c:pt idx="33">
                  <c:v>-0.27044001880000007</c:v>
                </c:pt>
                <c:pt idx="34">
                  <c:v>-0.25157331439999997</c:v>
                </c:pt>
                <c:pt idx="35">
                  <c:v>-0.23270660999999992</c:v>
                </c:pt>
                <c:pt idx="36">
                  <c:v>-0.21383990559999988</c:v>
                </c:pt>
                <c:pt idx="37">
                  <c:v>-0.19497320119999983</c:v>
                </c:pt>
                <c:pt idx="38">
                  <c:v>-0.17610649679999979</c:v>
                </c:pt>
                <c:pt idx="39">
                  <c:v>-0.15723979239999974</c:v>
                </c:pt>
                <c:pt idx="40">
                  <c:v>-0.1383730879999997</c:v>
                </c:pt>
                <c:pt idx="41">
                  <c:v>-0.11950638359999965</c:v>
                </c:pt>
                <c:pt idx="42">
                  <c:v>-0.10063967919999961</c:v>
                </c:pt>
                <c:pt idx="43">
                  <c:v>-8.1772974799999454E-2</c:v>
                </c:pt>
                <c:pt idx="44">
                  <c:v>-6.2906270399999409E-2</c:v>
                </c:pt>
                <c:pt idx="45">
                  <c:v>-4.4039565999999364E-2</c:v>
                </c:pt>
                <c:pt idx="46">
                  <c:v>-2.405132082478878E-2</c:v>
                </c:pt>
                <c:pt idx="47">
                  <c:v>-1.2193343658879863E-2</c:v>
                </c:pt>
                <c:pt idx="48">
                  <c:v>-4.1973069909448935E-3</c:v>
                </c:pt>
                <c:pt idx="49">
                  <c:v>-3.4376707370220583E-4</c:v>
                </c:pt>
                <c:pt idx="50">
                  <c:v>-7.7753517700962504E-4</c:v>
                </c:pt>
                <c:pt idx="51">
                  <c:v>-5.4819816323973258E-3</c:v>
                </c:pt>
                <c:pt idx="52">
                  <c:v>-1.4282080729031588E-2</c:v>
                </c:pt>
                <c:pt idx="53">
                  <c:v>-2.687497966530461E-2</c:v>
                </c:pt>
                <c:pt idx="54">
                  <c:v>-4.2876601572156448E-2</c:v>
                </c:pt>
                <c:pt idx="55">
                  <c:v>-6.1869592821105046E-2</c:v>
                </c:pt>
                <c:pt idx="56">
                  <c:v>-8.3441899720438972E-2</c:v>
                </c:pt>
                <c:pt idx="57">
                  <c:v>-0.10721189370830392</c:v>
                </c:pt>
                <c:pt idx="58">
                  <c:v>-0.13284110064302401</c:v>
                </c:pt>
                <c:pt idx="59">
                  <c:v>-0.16003789422633374</c:v>
                </c:pt>
                <c:pt idx="60">
                  <c:v>-0.18855568649856852</c:v>
                </c:pt>
                <c:pt idx="61">
                  <c:v>-0.21818835368066042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B7-415E-845D-1D5BAC712064}"/>
            </c:ext>
          </c:extLst>
        </c:ser>
        <c:dLbls/>
        <c:marker val="1"/>
        <c:axId val="124606336"/>
        <c:axId val="124607872"/>
      </c:lineChart>
      <c:catAx>
        <c:axId val="12460633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07872"/>
        <c:crosses val="autoZero"/>
        <c:auto val="1"/>
        <c:lblAlgn val="ctr"/>
        <c:lblOffset val="100"/>
      </c:catAx>
      <c:valAx>
        <c:axId val="1246078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0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Лист1!$N$11:$N$71</c:f>
              <c:numCache>
                <c:formatCode>General</c:formatCode>
                <c:ptCount val="61"/>
                <c:pt idx="0">
                  <c:v>0</c:v>
                </c:pt>
                <c:pt idx="1">
                  <c:v>-1.0792057517662879E-3</c:v>
                </c:pt>
                <c:pt idx="2">
                  <c:v>-4.3382804879339987E-3</c:v>
                </c:pt>
                <c:pt idx="3">
                  <c:v>-9.8437881283575668E-3</c:v>
                </c:pt>
                <c:pt idx="4">
                  <c:v>-1.7714518073250418E-2</c:v>
                </c:pt>
                <c:pt idx="5">
                  <c:v>-2.8135424035508561E-2</c:v>
                </c:pt>
                <c:pt idx="6">
                  <c:v>-4.1036800000000012E-2</c:v>
                </c:pt>
                <c:pt idx="7">
                  <c:v>-5.4370266666666667E-2</c:v>
                </c:pt>
                <c:pt idx="8">
                  <c:v>-6.7703733333333349E-2</c:v>
                </c:pt>
                <c:pt idx="9">
                  <c:v>-8.1037200000000004E-2</c:v>
                </c:pt>
                <c:pt idx="10">
                  <c:v>-9.4370666666666686E-2</c:v>
                </c:pt>
                <c:pt idx="11">
                  <c:v>-0.10770413333333334</c:v>
                </c:pt>
                <c:pt idx="12">
                  <c:v>-0.12103760000000002</c:v>
                </c:pt>
                <c:pt idx="13">
                  <c:v>-0.13437106666666668</c:v>
                </c:pt>
                <c:pt idx="14">
                  <c:v>-0.14770453333333333</c:v>
                </c:pt>
                <c:pt idx="15">
                  <c:v>-0.16103799999999999</c:v>
                </c:pt>
                <c:pt idx="16">
                  <c:v>-0.1743714666666667</c:v>
                </c:pt>
                <c:pt idx="17">
                  <c:v>-0.18770493333333338</c:v>
                </c:pt>
                <c:pt idx="18">
                  <c:v>-0.20103840000000001</c:v>
                </c:pt>
                <c:pt idx="19">
                  <c:v>-0.21437186666666669</c:v>
                </c:pt>
                <c:pt idx="20">
                  <c:v>-0.22770533333333337</c:v>
                </c:pt>
                <c:pt idx="21">
                  <c:v>-0.2410388</c:v>
                </c:pt>
                <c:pt idx="22">
                  <c:v>-0.25437226666666668</c:v>
                </c:pt>
                <c:pt idx="23">
                  <c:v>-0.26770573333333331</c:v>
                </c:pt>
                <c:pt idx="24">
                  <c:v>-0.28103920000000004</c:v>
                </c:pt>
                <c:pt idx="25">
                  <c:v>-0.29437266666666667</c:v>
                </c:pt>
                <c:pt idx="26">
                  <c:v>-0.30770613333333335</c:v>
                </c:pt>
                <c:pt idx="27">
                  <c:v>-0.32103960000000004</c:v>
                </c:pt>
                <c:pt idx="28">
                  <c:v>-0.33437306666666666</c:v>
                </c:pt>
                <c:pt idx="29">
                  <c:v>-0.34770653333333335</c:v>
                </c:pt>
                <c:pt idx="30">
                  <c:v>-0.36104019999999998</c:v>
                </c:pt>
                <c:pt idx="31">
                  <c:v>-0.34770683999999996</c:v>
                </c:pt>
                <c:pt idx="32">
                  <c:v>-0.33437347999999989</c:v>
                </c:pt>
                <c:pt idx="33">
                  <c:v>-0.32104011999999987</c:v>
                </c:pt>
                <c:pt idx="34">
                  <c:v>-0.30770675999999986</c:v>
                </c:pt>
                <c:pt idx="35">
                  <c:v>-0.29437339999999984</c:v>
                </c:pt>
                <c:pt idx="36">
                  <c:v>-0.28104003999999971</c:v>
                </c:pt>
                <c:pt idx="37">
                  <c:v>-0.2677066799999997</c:v>
                </c:pt>
                <c:pt idx="38">
                  <c:v>-0.25437331999999968</c:v>
                </c:pt>
                <c:pt idx="39">
                  <c:v>-0.24103995999999961</c:v>
                </c:pt>
                <c:pt idx="40">
                  <c:v>-0.22770659999999965</c:v>
                </c:pt>
                <c:pt idx="41">
                  <c:v>-0.21437323999999958</c:v>
                </c:pt>
                <c:pt idx="42">
                  <c:v>-0.2010398799999995</c:v>
                </c:pt>
                <c:pt idx="43">
                  <c:v>-0.18770651999999943</c:v>
                </c:pt>
                <c:pt idx="44">
                  <c:v>-0.17437315999999936</c:v>
                </c:pt>
                <c:pt idx="45">
                  <c:v>-0.1610397999999994</c:v>
                </c:pt>
                <c:pt idx="46">
                  <c:v>-0.14770643999999933</c:v>
                </c:pt>
                <c:pt idx="47">
                  <c:v>-0.13437307999999926</c:v>
                </c:pt>
                <c:pt idx="48">
                  <c:v>-0.1210397199999993</c:v>
                </c:pt>
                <c:pt idx="49">
                  <c:v>-0.10770635999999911</c:v>
                </c:pt>
                <c:pt idx="50">
                  <c:v>-9.4372999999999152E-2</c:v>
                </c:pt>
                <c:pt idx="51">
                  <c:v>-8.103963999999908E-2</c:v>
                </c:pt>
                <c:pt idx="52">
                  <c:v>-6.7706279999999008E-2</c:v>
                </c:pt>
                <c:pt idx="53">
                  <c:v>-5.4372919999999048E-2</c:v>
                </c:pt>
                <c:pt idx="54">
                  <c:v>-4.1039559999998976E-2</c:v>
                </c:pt>
                <c:pt idx="55">
                  <c:v>-2.5918217822265055E-2</c:v>
                </c:pt>
                <c:pt idx="56">
                  <c:v>-1.6810867444746247E-2</c:v>
                </c:pt>
                <c:pt idx="57">
                  <c:v>-9.5585369269923781E-3</c:v>
                </c:pt>
                <c:pt idx="58">
                  <c:v>-4.2819834278303159E-3</c:v>
                </c:pt>
                <c:pt idx="59">
                  <c:v>-1.0756878889040533E-3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4A-4B2D-9D7A-799550C87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Лист1!$O$11:$O$71</c:f>
              <c:numCache>
                <c:formatCode>General</c:formatCode>
                <c:ptCount val="61"/>
                <c:pt idx="0">
                  <c:v>0</c:v>
                </c:pt>
                <c:pt idx="1">
                  <c:v>-1.8630678849187148E-3</c:v>
                </c:pt>
                <c:pt idx="2">
                  <c:v>-4.8967900609451732E-3</c:v>
                </c:pt>
                <c:pt idx="3">
                  <c:v>-6.7614038297658273E-3</c:v>
                </c:pt>
                <c:pt idx="4">
                  <c:v>-6.541173371784008E-3</c:v>
                </c:pt>
                <c:pt idx="5">
                  <c:v>-4.4220225571213806E-3</c:v>
                </c:pt>
                <c:pt idx="6">
                  <c:v>-1.5546727488686015E-3</c:v>
                </c:pt>
                <c:pt idx="7">
                  <c:v>-2.6207038552314851E-8</c:v>
                </c:pt>
                <c:pt idx="8">
                  <c:v>-2.7318672028472713E-3</c:v>
                </c:pt>
                <c:pt idx="9">
                  <c:v>-1.3703547782221661E-2</c:v>
                </c:pt>
                <c:pt idx="10">
                  <c:v>-3.8014569844553883E-2</c:v>
                </c:pt>
                <c:pt idx="11">
                  <c:v>-8.2180657444705416E-2</c:v>
                </c:pt>
                <c:pt idx="12">
                  <c:v>-0.1450984325294985</c:v>
                </c:pt>
                <c:pt idx="13">
                  <c:v>-0.22293625295362238</c:v>
                </c:pt>
                <c:pt idx="14">
                  <c:v>-0.31602905042696405</c:v>
                </c:pt>
                <c:pt idx="15">
                  <c:v>-0.42438450757575619</c:v>
                </c:pt>
                <c:pt idx="16">
                  <c:v>-0.54768029347217329</c:v>
                </c:pt>
                <c:pt idx="17">
                  <c:v>-0.68526669845194133</c:v>
                </c:pt>
                <c:pt idx="18">
                  <c:v>-0.83617464917686857</c:v>
                </c:pt>
                <c:pt idx="19">
                  <c:v>-0.99912900630307178</c:v>
                </c:pt>
                <c:pt idx="20">
                  <c:v>-1.1725669696969665</c:v>
                </c:pt>
                <c:pt idx="21">
                  <c:v>-1.3546613409620571</c:v>
                </c:pt>
                <c:pt idx="22">
                  <c:v>-1.5433483211345309</c:v>
                </c:pt>
                <c:pt idx="23">
                  <c:v>-1.7363594537671039</c:v>
                </c:pt>
                <c:pt idx="24">
                  <c:v>-1.9312572611862673</c:v>
                </c:pt>
                <c:pt idx="25">
                  <c:v>-2.1254740653485276</c:v>
                </c:pt>
                <c:pt idx="26">
                  <c:v>-2.3163534352279815</c:v>
                </c:pt>
                <c:pt idx="27">
                  <c:v>-2.5011936607430232</c:v>
                </c:pt>
                <c:pt idx="28">
                  <c:v>-2.6772926194773321</c:v>
                </c:pt>
                <c:pt idx="29">
                  <c:v>-2.613328632414285</c:v>
                </c:pt>
                <c:pt idx="30">
                  <c:v>-2.4775767575757586</c:v>
                </c:pt>
                <c:pt idx="31">
                  <c:v>-2.3282524580260984</c:v>
                </c:pt>
                <c:pt idx="32">
                  <c:v>-2.16777045596303</c:v>
                </c:pt>
                <c:pt idx="33">
                  <c:v>-1.9986506096466838</c:v>
                </c:pt>
                <c:pt idx="34">
                  <c:v>-1.8234733827053582</c:v>
                </c:pt>
                <c:pt idx="35">
                  <c:v>-1.644835022305146</c:v>
                </c:pt>
                <c:pt idx="36">
                  <c:v>-1.4653031185830878</c:v>
                </c:pt>
                <c:pt idx="37">
                  <c:v>-1.287373207494483</c:v>
                </c:pt>
                <c:pt idx="38">
                  <c:v>-1.1134270598012082</c:v>
                </c:pt>
                <c:pt idx="39">
                  <c:v>-0.94569327062973718</c:v>
                </c:pt>
                <c:pt idx="40">
                  <c:v>-0.78621072727272878</c:v>
                </c:pt>
                <c:pt idx="41">
                  <c:v>-0.63679548822573162</c:v>
                </c:pt>
                <c:pt idx="42">
                  <c:v>-0.49901155447440559</c:v>
                </c:pt>
                <c:pt idx="43">
                  <c:v>-0.37414595550706792</c:v>
                </c:pt>
                <c:pt idx="44">
                  <c:v>-0.26318850823792145</c:v>
                </c:pt>
                <c:pt idx="45">
                  <c:v>-0.1668165378787867</c:v>
                </c:pt>
                <c:pt idx="46">
                  <c:v>-8.1580580376577519E-2</c:v>
                </c:pt>
                <c:pt idx="47">
                  <c:v>-3.6584109704697845E-2</c:v>
                </c:pt>
                <c:pt idx="48">
                  <c:v>-1.0985862879296121E-2</c:v>
                </c:pt>
                <c:pt idx="49">
                  <c:v>-7.7251669751735475E-4</c:v>
                </c:pt>
                <c:pt idx="50">
                  <c:v>-1.4726045019121869E-3</c:v>
                </c:pt>
                <c:pt idx="51">
                  <c:v>-8.5596730133939078E-3</c:v>
                </c:pt>
                <c:pt idx="52">
                  <c:v>-1.7899634055865882E-2</c:v>
                </c:pt>
                <c:pt idx="53">
                  <c:v>-2.6147642394785689E-2</c:v>
                </c:pt>
                <c:pt idx="54">
                  <c:v>-3.101781151226694E-2</c:v>
                </c:pt>
                <c:pt idx="55">
                  <c:v>-3.1397551955412717E-2</c:v>
                </c:pt>
                <c:pt idx="56">
                  <c:v>-2.7325497173343836E-2</c:v>
                </c:pt>
                <c:pt idx="57">
                  <c:v>-1.9876225654084582E-2</c:v>
                </c:pt>
                <c:pt idx="58">
                  <c:v>-1.0995821099288898E-2</c:v>
                </c:pt>
                <c:pt idx="59">
                  <c:v>-3.3208497333832377E-3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4A-4B2D-9D7A-799550C87EFE}"/>
            </c:ext>
          </c:extLst>
        </c:ser>
        <c:ser>
          <c:idx val="2"/>
          <c:order val="2"/>
          <c:tx>
            <c:strRef>
              <c:f>Лист1!$Q$10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Лист1!$Q$11:$Q$71</c:f>
              <c:numCache>
                <c:formatCode>General</c:formatCode>
                <c:ptCount val="61"/>
                <c:pt idx="0">
                  <c:v>0</c:v>
                </c:pt>
                <c:pt idx="1">
                  <c:v>-1.6878179401670357E-3</c:v>
                </c:pt>
                <c:pt idx="2">
                  <c:v>-6.8041529419730629E-3</c:v>
                </c:pt>
                <c:pt idx="3">
                  <c:v>-1.5516296129672258E-2</c:v>
                </c:pt>
                <c:pt idx="4">
                  <c:v>-2.8135424035508561E-2</c:v>
                </c:pt>
                <c:pt idx="5">
                  <c:v>-4.4370166666666669E-2</c:v>
                </c:pt>
                <c:pt idx="6">
                  <c:v>-6.1036999999999994E-2</c:v>
                </c:pt>
                <c:pt idx="7">
                  <c:v>-7.7703833333333333E-2</c:v>
                </c:pt>
                <c:pt idx="8">
                  <c:v>-9.4370666666666686E-2</c:v>
                </c:pt>
                <c:pt idx="9">
                  <c:v>-0.11103750000000001</c:v>
                </c:pt>
                <c:pt idx="10">
                  <c:v>-0.12770433333333334</c:v>
                </c:pt>
                <c:pt idx="11">
                  <c:v>-0.14437116666666666</c:v>
                </c:pt>
                <c:pt idx="12">
                  <c:v>-0.16103799999999999</c:v>
                </c:pt>
                <c:pt idx="13">
                  <c:v>-0.17770483333333334</c:v>
                </c:pt>
                <c:pt idx="14">
                  <c:v>-0.19437166666666666</c:v>
                </c:pt>
                <c:pt idx="15">
                  <c:v>-0.21103850000000002</c:v>
                </c:pt>
                <c:pt idx="16">
                  <c:v>-0.22770533333333337</c:v>
                </c:pt>
                <c:pt idx="17">
                  <c:v>-0.24437216666666667</c:v>
                </c:pt>
                <c:pt idx="18">
                  <c:v>-0.26103900000000002</c:v>
                </c:pt>
                <c:pt idx="19">
                  <c:v>-0.27770583333333332</c:v>
                </c:pt>
                <c:pt idx="20">
                  <c:v>-0.29437266666666667</c:v>
                </c:pt>
                <c:pt idx="21">
                  <c:v>-0.31103950000000002</c:v>
                </c:pt>
                <c:pt idx="22">
                  <c:v>-0.32770633333333332</c:v>
                </c:pt>
                <c:pt idx="23">
                  <c:v>-0.34437316666666667</c:v>
                </c:pt>
                <c:pt idx="24">
                  <c:v>-0.36103999999999997</c:v>
                </c:pt>
                <c:pt idx="25">
                  <c:v>-0.37770683333333332</c:v>
                </c:pt>
                <c:pt idx="26">
                  <c:v>-0.39437366666666668</c:v>
                </c:pt>
                <c:pt idx="27">
                  <c:v>-0.41104049999999998</c:v>
                </c:pt>
                <c:pt idx="28">
                  <c:v>-0.42770733333333333</c:v>
                </c:pt>
                <c:pt idx="29">
                  <c:v>-0.44437416666666663</c:v>
                </c:pt>
                <c:pt idx="30">
                  <c:v>-0.26104000000000005</c:v>
                </c:pt>
                <c:pt idx="31">
                  <c:v>-0.24437330000000002</c:v>
                </c:pt>
                <c:pt idx="32">
                  <c:v>-0.22770659999999998</c:v>
                </c:pt>
                <c:pt idx="33">
                  <c:v>-0.21103989999999995</c:v>
                </c:pt>
                <c:pt idx="34">
                  <c:v>-0.1943731999999998</c:v>
                </c:pt>
                <c:pt idx="35">
                  <c:v>-0.17770649999999977</c:v>
                </c:pt>
                <c:pt idx="36">
                  <c:v>-0.16103979999999973</c:v>
                </c:pt>
                <c:pt idx="37">
                  <c:v>-0.1443730999999997</c:v>
                </c:pt>
                <c:pt idx="38">
                  <c:v>-0.12770639999999966</c:v>
                </c:pt>
                <c:pt idx="39">
                  <c:v>-0.11103969999999952</c:v>
                </c:pt>
                <c:pt idx="40">
                  <c:v>-9.4372999999999485E-2</c:v>
                </c:pt>
                <c:pt idx="41">
                  <c:v>-7.7706299999999451E-2</c:v>
                </c:pt>
                <c:pt idx="42">
                  <c:v>-6.1039599999999417E-2</c:v>
                </c:pt>
                <c:pt idx="43">
                  <c:v>-4.4372899999999382E-2</c:v>
                </c:pt>
                <c:pt idx="44">
                  <c:v>-2.7706199999999348E-2</c:v>
                </c:pt>
                <c:pt idx="45">
                  <c:v>-1.1039499999999314E-2</c:v>
                </c:pt>
                <c:pt idx="46">
                  <c:v>5.6272000000008315E-3</c:v>
                </c:pt>
                <c:pt idx="47">
                  <c:v>2.2293900000000866E-2</c:v>
                </c:pt>
                <c:pt idx="48">
                  <c:v>3.89606000000009E-2</c:v>
                </c:pt>
                <c:pt idx="49">
                  <c:v>5.5627300000000934E-2</c:v>
                </c:pt>
                <c:pt idx="50">
                  <c:v>7.2294000000000969E-2</c:v>
                </c:pt>
                <c:pt idx="51">
                  <c:v>8.8960700000001114E-2</c:v>
                </c:pt>
                <c:pt idx="52">
                  <c:v>0.10562740000000115</c:v>
                </c:pt>
                <c:pt idx="53">
                  <c:v>0.12229410000000118</c:v>
                </c:pt>
                <c:pt idx="54">
                  <c:v>0.13896080000000122</c:v>
                </c:pt>
                <c:pt idx="55">
                  <c:v>0.15562750000000125</c:v>
                </c:pt>
                <c:pt idx="56">
                  <c:v>0.17229420000000129</c:v>
                </c:pt>
                <c:pt idx="57">
                  <c:v>0.18896090000000132</c:v>
                </c:pt>
                <c:pt idx="58">
                  <c:v>0.20562760000000146</c:v>
                </c:pt>
                <c:pt idx="59">
                  <c:v>0.2222943000000015</c:v>
                </c:pt>
                <c:pt idx="60">
                  <c:v>0.23896100000000142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3C-45CA-BAC0-32964D269CA4}"/>
            </c:ext>
          </c:extLst>
        </c:ser>
        <c:dLbls/>
        <c:marker val="1"/>
        <c:axId val="115131904"/>
        <c:axId val="115133440"/>
      </c:lineChart>
      <c:catAx>
        <c:axId val="11513190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133440"/>
        <c:crosses val="autoZero"/>
        <c:auto val="1"/>
        <c:lblAlgn val="ctr"/>
        <c:lblOffset val="100"/>
      </c:catAx>
      <c:valAx>
        <c:axId val="1151334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13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2"/>
          <c:order val="0"/>
          <c:tx>
            <c:v>Vys(t)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Лист4!$M$11:$M$72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Лист4!$S$11:$S$72</c:f>
              <c:numCache>
                <c:formatCode>General</c:formatCode>
                <c:ptCount val="62"/>
                <c:pt idx="0">
                  <c:v>-2.9158465041650046E-15</c:v>
                </c:pt>
                <c:pt idx="1">
                  <c:v>-0.8460750022100908</c:v>
                </c:pt>
                <c:pt idx="2">
                  <c:v>-1.1088357250961312</c:v>
                </c:pt>
                <c:pt idx="3">
                  <c:v>-1.0160154274959872</c:v>
                </c:pt>
                <c:pt idx="4">
                  <c:v>-0.73241475576558823</c:v>
                </c:pt>
                <c:pt idx="5">
                  <c:v>-0.39277554747825821</c:v>
                </c:pt>
                <c:pt idx="6">
                  <c:v>-0.11387775295660893</c:v>
                </c:pt>
                <c:pt idx="7">
                  <c:v>-1.6248619356713183E-6</c:v>
                </c:pt>
                <c:pt idx="8">
                  <c:v>-0.14603346444686022</c:v>
                </c:pt>
                <c:pt idx="9">
                  <c:v>-0.64009300197802832</c:v>
                </c:pt>
                <c:pt idx="10">
                  <c:v>-1.5670636958111175</c:v>
                </c:pt>
                <c:pt idx="11">
                  <c:v>-3.011814296503978</c:v>
                </c:pt>
                <c:pt idx="12">
                  <c:v>-4.7531073346584058</c:v>
                </c:pt>
                <c:pt idx="13">
                  <c:v>-6.5522042857881759</c:v>
                </c:pt>
                <c:pt idx="14">
                  <c:v>-8.3534429452164716</c:v>
                </c:pt>
                <c:pt idx="15">
                  <c:v>-10.100327661343339</c:v>
                </c:pt>
                <c:pt idx="16">
                  <c:v>-11.736551073983087</c:v>
                </c:pt>
                <c:pt idx="17">
                  <c:v>-13.207018251348385</c:v>
                </c:pt>
                <c:pt idx="18">
                  <c:v>-14.458857543415151</c:v>
                </c:pt>
                <c:pt idx="19">
                  <c:v>-15.44240261494029</c:v>
                </c:pt>
                <c:pt idx="20">
                  <c:v>-16.112130486048564</c:v>
                </c:pt>
                <c:pt idx="21">
                  <c:v>-16.427540987524072</c:v>
                </c:pt>
                <c:pt idx="22">
                  <c:v>-16.35396382432512</c:v>
                </c:pt>
                <c:pt idx="23">
                  <c:v>-15.86328042418935</c:v>
                </c:pt>
                <c:pt idx="24">
                  <c:v>-14.934548915651517</c:v>
                </c:pt>
                <c:pt idx="25">
                  <c:v>-13.554521916005447</c:v>
                </c:pt>
                <c:pt idx="26">
                  <c:v>-11.718048297055523</c:v>
                </c:pt>
                <c:pt idx="27">
                  <c:v>-9.4283517151940437</c:v>
                </c:pt>
                <c:pt idx="28">
                  <c:v>-6.6971804208711223</c:v>
                </c:pt>
                <c:pt idx="29">
                  <c:v>-3.2596106314591955</c:v>
                </c:pt>
                <c:pt idx="30">
                  <c:v>-2.0587786927623491E-13</c:v>
                </c:pt>
                <c:pt idx="31">
                  <c:v>2.9040344833671616</c:v>
                </c:pt>
                <c:pt idx="32">
                  <c:v>5.4226234924786523</c:v>
                </c:pt>
                <c:pt idx="33">
                  <c:v>7.533995147715661</c:v>
                </c:pt>
                <c:pt idx="34">
                  <c:v>9.2246497628427928</c:v>
                </c:pt>
                <c:pt idx="35">
                  <c:v>10.489402209851004</c:v>
                </c:pt>
                <c:pt idx="36">
                  <c:v>11.331292593972398</c:v>
                </c:pt>
                <c:pt idx="37">
                  <c:v>11.761367818608317</c:v>
                </c:pt>
                <c:pt idx="38">
                  <c:v>11.798338461681647</c:v>
                </c:pt>
                <c:pt idx="39">
                  <c:v>11.468117156028454</c:v>
                </c:pt>
                <c:pt idx="40">
                  <c:v>10.803246343040797</c:v>
                </c:pt>
                <c:pt idx="41">
                  <c:v>9.8422248283483409</c:v>
                </c:pt>
                <c:pt idx="42">
                  <c:v>8.6287439899859333</c:v>
                </c:pt>
                <c:pt idx="43">
                  <c:v>7.2108457542337714</c:v>
                </c:pt>
                <c:pt idx="44">
                  <c:v>5.6400155452675538</c:v>
                </c:pt>
                <c:pt idx="45">
                  <c:v>3.9702243174036043</c:v>
                </c:pt>
                <c:pt idx="46">
                  <c:v>2.1563799995370165</c:v>
                </c:pt>
                <c:pt idx="47">
                  <c:v>1.0752246762159861</c:v>
                </c:pt>
                <c:pt idx="48">
                  <c:v>0.35987284299930483</c:v>
                </c:pt>
                <c:pt idx="49">
                  <c:v>2.8311733030808032E-2</c:v>
                </c:pt>
                <c:pt idx="50">
                  <c:v>6.0704752484926114E-2</c:v>
                </c:pt>
                <c:pt idx="51">
                  <c:v>0.39982250451972362</c:v>
                </c:pt>
                <c:pt idx="52">
                  <c:v>0.95683478713193071</c:v>
                </c:pt>
                <c:pt idx="53">
                  <c:v>1.6211793160078241</c:v>
                </c:pt>
                <c:pt idx="54">
                  <c:v>2.2720142738843956</c:v>
                </c:pt>
                <c:pt idx="55">
                  <c:v>2.7888122458588405</c:v>
                </c:pt>
                <c:pt idx="56">
                  <c:v>3.0596341360891341</c:v>
                </c:pt>
                <c:pt idx="57">
                  <c:v>2.986739501645844</c:v>
                </c:pt>
                <c:pt idx="58">
                  <c:v>2.4899085135178503</c:v>
                </c:pt>
                <c:pt idx="59">
                  <c:v>1.5080974602457982</c:v>
                </c:pt>
                <c:pt idx="60">
                  <c:v>1.1860542416793728E-13</c:v>
                </c:pt>
                <c:pt idx="61">
                  <c:v>-2.0560711800894724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DA-4C98-8DEA-998CD8A5348A}"/>
            </c:ext>
          </c:extLst>
        </c:ser>
        <c:ser>
          <c:idx val="1"/>
          <c:order val="1"/>
          <c:tx>
            <c:v>Vc(t)*100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Лист4!$M$11:$M$72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Лист4!$P$11:$P$72</c:f>
              <c:numCache>
                <c:formatCode>General</c:formatCode>
                <c:ptCount val="62"/>
                <c:pt idx="0">
                  <c:v>-13.200000000000001</c:v>
                </c:pt>
                <c:pt idx="1">
                  <c:v>-8.9784689173326111</c:v>
                </c:pt>
                <c:pt idx="2">
                  <c:v>-5.9158381665183839</c:v>
                </c:pt>
                <c:pt idx="3">
                  <c:v>-3.6470853236003133</c:v>
                </c:pt>
                <c:pt idx="4">
                  <c:v>-1.9974309308262495</c:v>
                </c:pt>
                <c:pt idx="5">
                  <c:v>-0.87136963876472961</c:v>
                </c:pt>
                <c:pt idx="6">
                  <c:v>-0.21490582597024077</c:v>
                </c:pt>
                <c:pt idx="7">
                  <c:v>-2.6936028019175495E-6</c:v>
                </c:pt>
                <c:pt idx="8">
                  <c:v>-0.21797511507936629</c:v>
                </c:pt>
                <c:pt idx="9">
                  <c:v>-0.87763396012055517</c:v>
                </c:pt>
                <c:pt idx="10">
                  <c:v>-2.0071692877924487</c:v>
                </c:pt>
                <c:pt idx="11">
                  <c:v>-3.6570088666666627</c:v>
                </c:pt>
                <c:pt idx="12">
                  <c:v>-5.5436943999999944</c:v>
                </c:pt>
                <c:pt idx="13">
                  <c:v>-7.4303799333333265</c:v>
                </c:pt>
                <c:pt idx="14">
                  <c:v>-9.3170654666666604</c:v>
                </c:pt>
                <c:pt idx="15">
                  <c:v>-11.203750999999992</c:v>
                </c:pt>
                <c:pt idx="16">
                  <c:v>-13.09043653333333</c:v>
                </c:pt>
                <c:pt idx="17">
                  <c:v>-14.977122066666659</c:v>
                </c:pt>
                <c:pt idx="18">
                  <c:v>-16.863807599999991</c:v>
                </c:pt>
                <c:pt idx="19">
                  <c:v>-18.750493133333322</c:v>
                </c:pt>
                <c:pt idx="20">
                  <c:v>-20.63717866666666</c:v>
                </c:pt>
                <c:pt idx="21">
                  <c:v>-22.523864199999988</c:v>
                </c:pt>
                <c:pt idx="22">
                  <c:v>-24.410549733333319</c:v>
                </c:pt>
                <c:pt idx="23">
                  <c:v>-26.297235266666654</c:v>
                </c:pt>
                <c:pt idx="24">
                  <c:v>-28.183920799999989</c:v>
                </c:pt>
                <c:pt idx="25">
                  <c:v>-30.070606333333323</c:v>
                </c:pt>
                <c:pt idx="26">
                  <c:v>-31.957291866666647</c:v>
                </c:pt>
                <c:pt idx="27">
                  <c:v>-33.843977399999986</c:v>
                </c:pt>
                <c:pt idx="28">
                  <c:v>-35.730662933333321</c:v>
                </c:pt>
                <c:pt idx="29">
                  <c:v>-34.590683640000016</c:v>
                </c:pt>
                <c:pt idx="30">
                  <c:v>-32.704013200000013</c:v>
                </c:pt>
                <c:pt idx="31">
                  <c:v>-30.81734276000002</c:v>
                </c:pt>
                <c:pt idx="32">
                  <c:v>-28.93067232000001</c:v>
                </c:pt>
                <c:pt idx="33">
                  <c:v>-27.044001880000007</c:v>
                </c:pt>
                <c:pt idx="34">
                  <c:v>-25.157331439999997</c:v>
                </c:pt>
                <c:pt idx="35">
                  <c:v>-23.270660999999993</c:v>
                </c:pt>
                <c:pt idx="36">
                  <c:v>-21.383990559999987</c:v>
                </c:pt>
                <c:pt idx="37">
                  <c:v>-19.497320119999983</c:v>
                </c:pt>
                <c:pt idx="38">
                  <c:v>-17.61064967999998</c:v>
                </c:pt>
                <c:pt idx="39">
                  <c:v>-15.723979239999974</c:v>
                </c:pt>
                <c:pt idx="40">
                  <c:v>-13.83730879999997</c:v>
                </c:pt>
                <c:pt idx="41">
                  <c:v>-11.950638359999965</c:v>
                </c:pt>
                <c:pt idx="42">
                  <c:v>-10.063967919999961</c:v>
                </c:pt>
                <c:pt idx="43">
                  <c:v>-8.1772974799999449</c:v>
                </c:pt>
                <c:pt idx="44">
                  <c:v>-6.2906270399999409</c:v>
                </c:pt>
                <c:pt idx="45">
                  <c:v>-4.4039565999999368</c:v>
                </c:pt>
                <c:pt idx="46">
                  <c:v>-2.405132082478878</c:v>
                </c:pt>
                <c:pt idx="47">
                  <c:v>-1.2193343658879863</c:v>
                </c:pt>
                <c:pt idx="48">
                  <c:v>-0.41973069909448935</c:v>
                </c:pt>
                <c:pt idx="49">
                  <c:v>-3.4376707370220583E-2</c:v>
                </c:pt>
                <c:pt idx="50">
                  <c:v>-7.7753517700962504E-2</c:v>
                </c:pt>
                <c:pt idx="51">
                  <c:v>-0.54819816323973258</c:v>
                </c:pt>
                <c:pt idx="52">
                  <c:v>-1.4282080729031588</c:v>
                </c:pt>
                <c:pt idx="53">
                  <c:v>-2.687497966530461</c:v>
                </c:pt>
                <c:pt idx="54">
                  <c:v>-4.2876601572156448</c:v>
                </c:pt>
                <c:pt idx="55">
                  <c:v>-6.1869592821105046</c:v>
                </c:pt>
                <c:pt idx="56">
                  <c:v>-8.3441899720438979</c:v>
                </c:pt>
                <c:pt idx="57">
                  <c:v>-10.721189370830391</c:v>
                </c:pt>
                <c:pt idx="58">
                  <c:v>-13.284110064302402</c:v>
                </c:pt>
                <c:pt idx="59">
                  <c:v>-16.003789422633375</c:v>
                </c:pt>
                <c:pt idx="60">
                  <c:v>-18.855568649856853</c:v>
                </c:pt>
                <c:pt idx="61">
                  <c:v>-21.818835368066043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7DA-4C98-8DEA-998CD8A5348A}"/>
            </c:ext>
          </c:extLst>
        </c:ser>
        <c:dLbls/>
        <c:marker val="1"/>
        <c:axId val="124662144"/>
        <c:axId val="124663680"/>
      </c:lineChart>
      <c:catAx>
        <c:axId val="124662144"/>
        <c:scaling>
          <c:orientation val="minMax"/>
        </c:scaling>
        <c:axPos val="b"/>
        <c:numFmt formatCode="General" sourceLinked="1"/>
        <c:maj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63680"/>
        <c:crosses val="autoZero"/>
        <c:auto val="1"/>
        <c:lblAlgn val="ctr"/>
        <c:lblOffset val="100"/>
        <c:tickLblSkip val="3"/>
      </c:catAx>
      <c:valAx>
        <c:axId val="1246636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6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Лист4!$T$12:$T$72</c:f>
              <c:numCache>
                <c:formatCode>General</c:formatCode>
                <c:ptCount val="61"/>
                <c:pt idx="0">
                  <c:v>-0.56290700000000005</c:v>
                </c:pt>
                <c:pt idx="1">
                  <c:v>-0.55196000000000001</c:v>
                </c:pt>
                <c:pt idx="2">
                  <c:v>-0.54101299999999997</c:v>
                </c:pt>
                <c:pt idx="3">
                  <c:v>-0.53006600000000004</c:v>
                </c:pt>
                <c:pt idx="4">
                  <c:v>-0.519119</c:v>
                </c:pt>
                <c:pt idx="5">
                  <c:v>-0.50817199999999996</c:v>
                </c:pt>
                <c:pt idx="6">
                  <c:v>-0.49722499999999997</c:v>
                </c:pt>
                <c:pt idx="7">
                  <c:v>-0.48627799999999999</c:v>
                </c:pt>
                <c:pt idx="8">
                  <c:v>-0.475331</c:v>
                </c:pt>
                <c:pt idx="9">
                  <c:v>-0.46438400000000002</c:v>
                </c:pt>
                <c:pt idx="10">
                  <c:v>-0.45343699999999998</c:v>
                </c:pt>
                <c:pt idx="11">
                  <c:v>-0.44248999999999999</c:v>
                </c:pt>
                <c:pt idx="12">
                  <c:v>-0.43154300000000001</c:v>
                </c:pt>
                <c:pt idx="13">
                  <c:v>-0.42059599999999903</c:v>
                </c:pt>
                <c:pt idx="14">
                  <c:v>-0.40964899999999899</c:v>
                </c:pt>
                <c:pt idx="15">
                  <c:v>-0.398701999999999</c:v>
                </c:pt>
                <c:pt idx="16">
                  <c:v>-0.38775499999999902</c:v>
                </c:pt>
                <c:pt idx="17">
                  <c:v>-0.37680799999999898</c:v>
                </c:pt>
                <c:pt idx="18">
                  <c:v>-0.36586099999999899</c:v>
                </c:pt>
                <c:pt idx="19">
                  <c:v>-0.35491399999999901</c:v>
                </c:pt>
                <c:pt idx="20">
                  <c:v>-0.34396699999999902</c:v>
                </c:pt>
                <c:pt idx="21">
                  <c:v>-0.33301999999999898</c:v>
                </c:pt>
                <c:pt idx="22">
                  <c:v>-0.322072999999999</c:v>
                </c:pt>
                <c:pt idx="23">
                  <c:v>-0.31112599999999901</c:v>
                </c:pt>
                <c:pt idx="24">
                  <c:v>-0.30017899999999897</c:v>
                </c:pt>
                <c:pt idx="25">
                  <c:v>-0.28923199999999899</c:v>
                </c:pt>
                <c:pt idx="26">
                  <c:v>-0.27828499999999901</c:v>
                </c:pt>
                <c:pt idx="27">
                  <c:v>-0.26733799999999902</c:v>
                </c:pt>
                <c:pt idx="28">
                  <c:v>-0.25639099999999898</c:v>
                </c:pt>
                <c:pt idx="29">
                  <c:v>-0.245443999999999</c:v>
                </c:pt>
                <c:pt idx="30">
                  <c:v>-0.23449699999999901</c:v>
                </c:pt>
                <c:pt idx="31">
                  <c:v>-0.223549999999999</c:v>
                </c:pt>
                <c:pt idx="32">
                  <c:v>-0.21260299999999899</c:v>
                </c:pt>
                <c:pt idx="33">
                  <c:v>-0.201655999999999</c:v>
                </c:pt>
                <c:pt idx="34">
                  <c:v>-0.19070899999999899</c:v>
                </c:pt>
                <c:pt idx="35">
                  <c:v>-0.17976199999999901</c:v>
                </c:pt>
                <c:pt idx="36">
                  <c:v>-0.16881499999999899</c:v>
                </c:pt>
                <c:pt idx="37">
                  <c:v>-0.15786799999999901</c:v>
                </c:pt>
                <c:pt idx="38">
                  <c:v>-0.146920999999998</c:v>
                </c:pt>
                <c:pt idx="39">
                  <c:v>-0.13597399999999801</c:v>
                </c:pt>
                <c:pt idx="40">
                  <c:v>-0.125026999999998</c:v>
                </c:pt>
                <c:pt idx="41">
                  <c:v>-0.114079999999998</c:v>
                </c:pt>
                <c:pt idx="42">
                  <c:v>-0.103132999999998</c:v>
                </c:pt>
                <c:pt idx="43">
                  <c:v>-9.2185999999998006E-2</c:v>
                </c:pt>
                <c:pt idx="44">
                  <c:v>-8.1238999999998104E-2</c:v>
                </c:pt>
                <c:pt idx="45">
                  <c:v>-7.0291999999997995E-2</c:v>
                </c:pt>
                <c:pt idx="46">
                  <c:v>-5.9344999999998101E-2</c:v>
                </c:pt>
                <c:pt idx="47">
                  <c:v>-4.8397999999998102E-2</c:v>
                </c:pt>
                <c:pt idx="48">
                  <c:v>-3.7450999999998E-2</c:v>
                </c:pt>
                <c:pt idx="49">
                  <c:v>-2.6503999999998099E-2</c:v>
                </c:pt>
                <c:pt idx="50">
                  <c:v>-1.5556999999998E-2</c:v>
                </c:pt>
                <c:pt idx="51">
                  <c:v>-4.6099999999980002E-3</c:v>
                </c:pt>
                <c:pt idx="52">
                  <c:v>6.3370000000019201E-3</c:v>
                </c:pt>
                <c:pt idx="53">
                  <c:v>1.7284000000001999E-2</c:v>
                </c:pt>
                <c:pt idx="54">
                  <c:v>2.8231000000002001E-2</c:v>
                </c:pt>
                <c:pt idx="55">
                  <c:v>3.9178000000001899E-2</c:v>
                </c:pt>
                <c:pt idx="56">
                  <c:v>5.0125000000002001E-2</c:v>
                </c:pt>
                <c:pt idx="57">
                  <c:v>6.1072000000001903E-2</c:v>
                </c:pt>
                <c:pt idx="58">
                  <c:v>7.2019000000001901E-2</c:v>
                </c:pt>
                <c:pt idx="59">
                  <c:v>8.2966000000001996E-2</c:v>
                </c:pt>
                <c:pt idx="60">
                  <c:v>9.3913000000001898E-2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68-4079-BED0-F0937EF43B43}"/>
            </c:ext>
          </c:extLst>
        </c:ser>
        <c:dLbls/>
        <c:marker val="1"/>
        <c:axId val="124696064"/>
        <c:axId val="124697600"/>
      </c:lineChart>
      <c:catAx>
        <c:axId val="1246960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97600"/>
        <c:crosses val="autoZero"/>
        <c:auto val="1"/>
        <c:lblAlgn val="ctr"/>
        <c:lblOffset val="100"/>
      </c:catAx>
      <c:valAx>
        <c:axId val="124697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9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0"/>
          <c:order val="0"/>
          <c:tx>
            <c:strRef>
              <c:f>'этап 2'!$K$5</c:f>
              <c:strCache>
                <c:ptCount val="1"/>
                <c:pt idx="0">
                  <c:v>fcos0(t)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'этап 2'!$J$6:$J$506</c:f>
              <c:numCache>
                <c:formatCode>General</c:formatCode>
                <c:ptCount val="50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  <c:pt idx="62">
                  <c:v>2.0666666666666691</c:v>
                </c:pt>
                <c:pt idx="63">
                  <c:v>2.1000000000000023</c:v>
                </c:pt>
                <c:pt idx="64">
                  <c:v>2.1333333333333355</c:v>
                </c:pt>
                <c:pt idx="65">
                  <c:v>2.1666666666666687</c:v>
                </c:pt>
                <c:pt idx="66">
                  <c:v>2.200000000000002</c:v>
                </c:pt>
                <c:pt idx="67">
                  <c:v>2.2333333333333352</c:v>
                </c:pt>
                <c:pt idx="68">
                  <c:v>2.2666666666666684</c:v>
                </c:pt>
                <c:pt idx="69">
                  <c:v>2.3000000000000016</c:v>
                </c:pt>
                <c:pt idx="70">
                  <c:v>2.3333333333333348</c:v>
                </c:pt>
                <c:pt idx="71">
                  <c:v>2.366666666666668</c:v>
                </c:pt>
                <c:pt idx="72">
                  <c:v>2.4000000000000012</c:v>
                </c:pt>
                <c:pt idx="73">
                  <c:v>2.4333333333333345</c:v>
                </c:pt>
                <c:pt idx="74">
                  <c:v>2.4666666666666677</c:v>
                </c:pt>
                <c:pt idx="75">
                  <c:v>2.5000000000000009</c:v>
                </c:pt>
                <c:pt idx="76">
                  <c:v>2.5333333333333341</c:v>
                </c:pt>
                <c:pt idx="77">
                  <c:v>2.5666666666666673</c:v>
                </c:pt>
                <c:pt idx="78">
                  <c:v>2.6000000000000005</c:v>
                </c:pt>
                <c:pt idx="79">
                  <c:v>2.6333333333333337</c:v>
                </c:pt>
                <c:pt idx="80">
                  <c:v>2.666666666666667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</c:v>
                </c:pt>
                <c:pt idx="86">
                  <c:v>2.8666666666666663</c:v>
                </c:pt>
                <c:pt idx="87">
                  <c:v>2.8999999999999995</c:v>
                </c:pt>
                <c:pt idx="88">
                  <c:v>2.9333333333333327</c:v>
                </c:pt>
                <c:pt idx="89">
                  <c:v>2.9666666666666659</c:v>
                </c:pt>
                <c:pt idx="90">
                  <c:v>2.9999999999999991</c:v>
                </c:pt>
                <c:pt idx="91">
                  <c:v>3.0333333333333323</c:v>
                </c:pt>
                <c:pt idx="92">
                  <c:v>3.0666666666666655</c:v>
                </c:pt>
                <c:pt idx="93">
                  <c:v>3.0999999999999988</c:v>
                </c:pt>
                <c:pt idx="94">
                  <c:v>3.133333333333332</c:v>
                </c:pt>
                <c:pt idx="95">
                  <c:v>3.1666666666666652</c:v>
                </c:pt>
                <c:pt idx="96">
                  <c:v>3.1999999999999984</c:v>
                </c:pt>
                <c:pt idx="97">
                  <c:v>3.2333333333333316</c:v>
                </c:pt>
                <c:pt idx="98">
                  <c:v>3.2666666666666648</c:v>
                </c:pt>
                <c:pt idx="99">
                  <c:v>3.299999999999998</c:v>
                </c:pt>
                <c:pt idx="100">
                  <c:v>3.3333333333333313</c:v>
                </c:pt>
                <c:pt idx="101">
                  <c:v>3.3666666666666645</c:v>
                </c:pt>
                <c:pt idx="102">
                  <c:v>3.3999999999999977</c:v>
                </c:pt>
                <c:pt idx="103">
                  <c:v>3.4333333333333309</c:v>
                </c:pt>
                <c:pt idx="104">
                  <c:v>3.4666666666666641</c:v>
                </c:pt>
                <c:pt idx="105">
                  <c:v>3.4999999999999973</c:v>
                </c:pt>
                <c:pt idx="106">
                  <c:v>3.5333333333333306</c:v>
                </c:pt>
                <c:pt idx="107">
                  <c:v>3.5666666666666638</c:v>
                </c:pt>
                <c:pt idx="108">
                  <c:v>3.599999999999997</c:v>
                </c:pt>
                <c:pt idx="109">
                  <c:v>3.6333333333333302</c:v>
                </c:pt>
                <c:pt idx="110">
                  <c:v>3.6666666666666634</c:v>
                </c:pt>
                <c:pt idx="111">
                  <c:v>3.6999999999999966</c:v>
                </c:pt>
                <c:pt idx="112">
                  <c:v>3.7333333333333298</c:v>
                </c:pt>
                <c:pt idx="113">
                  <c:v>3.7666666666666631</c:v>
                </c:pt>
                <c:pt idx="114">
                  <c:v>3.7999999999999963</c:v>
                </c:pt>
                <c:pt idx="115">
                  <c:v>3.8333333333333295</c:v>
                </c:pt>
                <c:pt idx="116">
                  <c:v>3.8666666666666627</c:v>
                </c:pt>
                <c:pt idx="117">
                  <c:v>3.8999999999999959</c:v>
                </c:pt>
                <c:pt idx="118">
                  <c:v>3.9333333333333291</c:v>
                </c:pt>
                <c:pt idx="119">
                  <c:v>3.9666666666666623</c:v>
                </c:pt>
                <c:pt idx="120">
                  <c:v>3.9999999999999956</c:v>
                </c:pt>
                <c:pt idx="121">
                  <c:v>4.0333333333333288</c:v>
                </c:pt>
                <c:pt idx="122">
                  <c:v>4.066666666666662</c:v>
                </c:pt>
                <c:pt idx="123">
                  <c:v>4.0999999999999952</c:v>
                </c:pt>
                <c:pt idx="124">
                  <c:v>4.1333333333333284</c:v>
                </c:pt>
                <c:pt idx="125">
                  <c:v>4.1666666666666616</c:v>
                </c:pt>
                <c:pt idx="126">
                  <c:v>4.1999999999999948</c:v>
                </c:pt>
                <c:pt idx="127">
                  <c:v>4.2333333333333281</c:v>
                </c:pt>
                <c:pt idx="128">
                  <c:v>4.2666666666666613</c:v>
                </c:pt>
                <c:pt idx="129">
                  <c:v>4.2999999999999945</c:v>
                </c:pt>
                <c:pt idx="130">
                  <c:v>4.3333333333333277</c:v>
                </c:pt>
                <c:pt idx="131">
                  <c:v>4.3666666666666609</c:v>
                </c:pt>
                <c:pt idx="132">
                  <c:v>4.3999999999999941</c:v>
                </c:pt>
                <c:pt idx="133">
                  <c:v>4.4333333333333274</c:v>
                </c:pt>
                <c:pt idx="134">
                  <c:v>4.4666666666666606</c:v>
                </c:pt>
                <c:pt idx="135">
                  <c:v>4.4999999999999938</c:v>
                </c:pt>
                <c:pt idx="136">
                  <c:v>4.533333333333327</c:v>
                </c:pt>
                <c:pt idx="137">
                  <c:v>4.5666666666666602</c:v>
                </c:pt>
                <c:pt idx="138">
                  <c:v>4.5999999999999934</c:v>
                </c:pt>
                <c:pt idx="139">
                  <c:v>4.6333333333333266</c:v>
                </c:pt>
                <c:pt idx="140">
                  <c:v>4.6666666666666599</c:v>
                </c:pt>
                <c:pt idx="141">
                  <c:v>4.6999999999999931</c:v>
                </c:pt>
                <c:pt idx="142">
                  <c:v>4.7333333333333263</c:v>
                </c:pt>
                <c:pt idx="143">
                  <c:v>4.7666666666666595</c:v>
                </c:pt>
                <c:pt idx="144">
                  <c:v>4.7999999999999927</c:v>
                </c:pt>
                <c:pt idx="145">
                  <c:v>4.8333333333333259</c:v>
                </c:pt>
                <c:pt idx="146">
                  <c:v>4.8666666666666591</c:v>
                </c:pt>
                <c:pt idx="147">
                  <c:v>4.8999999999999924</c:v>
                </c:pt>
                <c:pt idx="148">
                  <c:v>4.9333333333333256</c:v>
                </c:pt>
                <c:pt idx="149">
                  <c:v>4.9666666666666588</c:v>
                </c:pt>
                <c:pt idx="150">
                  <c:v>4.999999999999992</c:v>
                </c:pt>
                <c:pt idx="151">
                  <c:v>5.0333333333333252</c:v>
                </c:pt>
                <c:pt idx="152">
                  <c:v>5.0666666666666584</c:v>
                </c:pt>
                <c:pt idx="153">
                  <c:v>5.0999999999999917</c:v>
                </c:pt>
                <c:pt idx="154">
                  <c:v>5.1333333333333249</c:v>
                </c:pt>
                <c:pt idx="155">
                  <c:v>5.1666666666666581</c:v>
                </c:pt>
                <c:pt idx="156">
                  <c:v>5.1999999999999913</c:v>
                </c:pt>
                <c:pt idx="157">
                  <c:v>5.2333333333333245</c:v>
                </c:pt>
                <c:pt idx="158">
                  <c:v>5.2666666666666577</c:v>
                </c:pt>
                <c:pt idx="159">
                  <c:v>5.2999999999999909</c:v>
                </c:pt>
                <c:pt idx="160">
                  <c:v>5.3333333333333242</c:v>
                </c:pt>
                <c:pt idx="161">
                  <c:v>5.3666666666666574</c:v>
                </c:pt>
                <c:pt idx="162">
                  <c:v>5.3999999999999906</c:v>
                </c:pt>
                <c:pt idx="163">
                  <c:v>5.4333333333333238</c:v>
                </c:pt>
                <c:pt idx="164">
                  <c:v>5.466666666666657</c:v>
                </c:pt>
                <c:pt idx="165">
                  <c:v>5.4999999999999902</c:v>
                </c:pt>
                <c:pt idx="166">
                  <c:v>5.5333333333333234</c:v>
                </c:pt>
                <c:pt idx="167">
                  <c:v>5.5666666666666567</c:v>
                </c:pt>
                <c:pt idx="168">
                  <c:v>5.5999999999999899</c:v>
                </c:pt>
                <c:pt idx="169">
                  <c:v>5.6333333333333231</c:v>
                </c:pt>
                <c:pt idx="170">
                  <c:v>5.6666666666666563</c:v>
                </c:pt>
                <c:pt idx="171">
                  <c:v>5.6999999999999895</c:v>
                </c:pt>
                <c:pt idx="172">
                  <c:v>5.7333333333333227</c:v>
                </c:pt>
                <c:pt idx="173">
                  <c:v>5.7666666666666559</c:v>
                </c:pt>
                <c:pt idx="174">
                  <c:v>5.7999999999999892</c:v>
                </c:pt>
                <c:pt idx="175">
                  <c:v>5.8333333333333224</c:v>
                </c:pt>
                <c:pt idx="176">
                  <c:v>5.8666666666666556</c:v>
                </c:pt>
                <c:pt idx="177">
                  <c:v>5.8999999999999888</c:v>
                </c:pt>
                <c:pt idx="178">
                  <c:v>5.933333333333322</c:v>
                </c:pt>
                <c:pt idx="179">
                  <c:v>5.9666666666666552</c:v>
                </c:pt>
                <c:pt idx="180">
                  <c:v>5.9999999999999885</c:v>
                </c:pt>
                <c:pt idx="181">
                  <c:v>6.0333333333333217</c:v>
                </c:pt>
                <c:pt idx="182">
                  <c:v>6.0666666666666549</c:v>
                </c:pt>
                <c:pt idx="183">
                  <c:v>6.0999999999999881</c:v>
                </c:pt>
                <c:pt idx="184">
                  <c:v>6.1333333333333213</c:v>
                </c:pt>
                <c:pt idx="185">
                  <c:v>6.1666666666666545</c:v>
                </c:pt>
                <c:pt idx="186">
                  <c:v>6.1999999999999877</c:v>
                </c:pt>
                <c:pt idx="187">
                  <c:v>6.233333333333321</c:v>
                </c:pt>
                <c:pt idx="188">
                  <c:v>6.2666666666666542</c:v>
                </c:pt>
                <c:pt idx="189">
                  <c:v>6.2999999999999874</c:v>
                </c:pt>
                <c:pt idx="190">
                  <c:v>6.3333333333333206</c:v>
                </c:pt>
                <c:pt idx="191">
                  <c:v>6.3666666666666538</c:v>
                </c:pt>
                <c:pt idx="192">
                  <c:v>6.399999999999987</c:v>
                </c:pt>
                <c:pt idx="193">
                  <c:v>6.4333333333333202</c:v>
                </c:pt>
                <c:pt idx="194">
                  <c:v>6.4666666666666535</c:v>
                </c:pt>
                <c:pt idx="195">
                  <c:v>6.4999999999999867</c:v>
                </c:pt>
                <c:pt idx="196">
                  <c:v>6.5333333333333199</c:v>
                </c:pt>
                <c:pt idx="197">
                  <c:v>6.5666666666666531</c:v>
                </c:pt>
                <c:pt idx="198">
                  <c:v>6.5999999999999863</c:v>
                </c:pt>
                <c:pt idx="199">
                  <c:v>6.6333333333333195</c:v>
                </c:pt>
                <c:pt idx="200">
                  <c:v>6.6666666666666528</c:v>
                </c:pt>
                <c:pt idx="201">
                  <c:v>6.699999999999986</c:v>
                </c:pt>
                <c:pt idx="202">
                  <c:v>6.7333333333333192</c:v>
                </c:pt>
                <c:pt idx="203">
                  <c:v>6.7666666666666524</c:v>
                </c:pt>
                <c:pt idx="204">
                  <c:v>6.7999999999999856</c:v>
                </c:pt>
                <c:pt idx="205">
                  <c:v>6.8333333333333188</c:v>
                </c:pt>
                <c:pt idx="206">
                  <c:v>6.866666666666652</c:v>
                </c:pt>
                <c:pt idx="207">
                  <c:v>6.8999999999999853</c:v>
                </c:pt>
                <c:pt idx="208">
                  <c:v>6.9333333333333185</c:v>
                </c:pt>
                <c:pt idx="209">
                  <c:v>6.9666666666666517</c:v>
                </c:pt>
                <c:pt idx="210">
                  <c:v>6.9999999999999849</c:v>
                </c:pt>
                <c:pt idx="211">
                  <c:v>7.0333333333333181</c:v>
                </c:pt>
                <c:pt idx="212">
                  <c:v>7.0666666666666513</c:v>
                </c:pt>
                <c:pt idx="213">
                  <c:v>7.0999999999999845</c:v>
                </c:pt>
                <c:pt idx="214">
                  <c:v>7.1333333333333178</c:v>
                </c:pt>
                <c:pt idx="215">
                  <c:v>7.166666666666651</c:v>
                </c:pt>
                <c:pt idx="216">
                  <c:v>7.1999999999999842</c:v>
                </c:pt>
                <c:pt idx="217">
                  <c:v>7.2333333333333174</c:v>
                </c:pt>
                <c:pt idx="218">
                  <c:v>7.2666666666666506</c:v>
                </c:pt>
                <c:pt idx="219">
                  <c:v>7.2999999999999838</c:v>
                </c:pt>
                <c:pt idx="220">
                  <c:v>7.3333333333333171</c:v>
                </c:pt>
                <c:pt idx="221">
                  <c:v>7.3666666666666503</c:v>
                </c:pt>
                <c:pt idx="222">
                  <c:v>7.3999999999999835</c:v>
                </c:pt>
                <c:pt idx="223">
                  <c:v>7.4333333333333167</c:v>
                </c:pt>
                <c:pt idx="224">
                  <c:v>7.4666666666666499</c:v>
                </c:pt>
                <c:pt idx="225">
                  <c:v>7.4999999999999831</c:v>
                </c:pt>
                <c:pt idx="226">
                  <c:v>7.5333333333333163</c:v>
                </c:pt>
                <c:pt idx="227">
                  <c:v>7.5666666666666496</c:v>
                </c:pt>
                <c:pt idx="228">
                  <c:v>7.5999999999999828</c:v>
                </c:pt>
                <c:pt idx="229">
                  <c:v>7.633333333333316</c:v>
                </c:pt>
                <c:pt idx="230">
                  <c:v>7.6666666666666492</c:v>
                </c:pt>
                <c:pt idx="231">
                  <c:v>7.6999999999999824</c:v>
                </c:pt>
                <c:pt idx="232">
                  <c:v>7.7333333333333156</c:v>
                </c:pt>
                <c:pt idx="233">
                  <c:v>7.7666666666666488</c:v>
                </c:pt>
                <c:pt idx="234">
                  <c:v>7.7999999999999821</c:v>
                </c:pt>
                <c:pt idx="235">
                  <c:v>7.8333333333333153</c:v>
                </c:pt>
                <c:pt idx="236">
                  <c:v>7.8666666666666485</c:v>
                </c:pt>
                <c:pt idx="237">
                  <c:v>7.8999999999999817</c:v>
                </c:pt>
                <c:pt idx="238">
                  <c:v>7.9333333333333149</c:v>
                </c:pt>
                <c:pt idx="239">
                  <c:v>7.9666666666666481</c:v>
                </c:pt>
                <c:pt idx="240">
                  <c:v>7.9999999999999813</c:v>
                </c:pt>
                <c:pt idx="241">
                  <c:v>8.0333333333333155</c:v>
                </c:pt>
                <c:pt idx="242">
                  <c:v>8.0666666666666487</c:v>
                </c:pt>
                <c:pt idx="243">
                  <c:v>8.0999999999999819</c:v>
                </c:pt>
                <c:pt idx="244">
                  <c:v>8.1333333333333151</c:v>
                </c:pt>
                <c:pt idx="245">
                  <c:v>8.1666666666666483</c:v>
                </c:pt>
                <c:pt idx="246">
                  <c:v>8.1999999999999815</c:v>
                </c:pt>
                <c:pt idx="247">
                  <c:v>8.2333333333333147</c:v>
                </c:pt>
                <c:pt idx="248">
                  <c:v>8.266666666666648</c:v>
                </c:pt>
                <c:pt idx="249">
                  <c:v>8.2999999999999812</c:v>
                </c:pt>
                <c:pt idx="250">
                  <c:v>8.3333333333333144</c:v>
                </c:pt>
                <c:pt idx="251">
                  <c:v>8.3666666666666476</c:v>
                </c:pt>
                <c:pt idx="252">
                  <c:v>8.3999999999999808</c:v>
                </c:pt>
                <c:pt idx="253">
                  <c:v>8.433333333333314</c:v>
                </c:pt>
                <c:pt idx="254">
                  <c:v>8.4666666666666472</c:v>
                </c:pt>
                <c:pt idx="255">
                  <c:v>8.4999999999999805</c:v>
                </c:pt>
                <c:pt idx="256">
                  <c:v>8.5333333333333137</c:v>
                </c:pt>
                <c:pt idx="257">
                  <c:v>8.5666666666666469</c:v>
                </c:pt>
                <c:pt idx="258">
                  <c:v>8.5999999999999801</c:v>
                </c:pt>
                <c:pt idx="259">
                  <c:v>8.6333333333333133</c:v>
                </c:pt>
                <c:pt idx="260">
                  <c:v>8.6666666666666465</c:v>
                </c:pt>
                <c:pt idx="261">
                  <c:v>8.6999999999999797</c:v>
                </c:pt>
                <c:pt idx="262">
                  <c:v>8.733333333333313</c:v>
                </c:pt>
                <c:pt idx="263">
                  <c:v>8.7666666666666462</c:v>
                </c:pt>
                <c:pt idx="264">
                  <c:v>8.7999999999999794</c:v>
                </c:pt>
                <c:pt idx="265">
                  <c:v>8.8333333333333126</c:v>
                </c:pt>
                <c:pt idx="266">
                  <c:v>8.8666666666666458</c:v>
                </c:pt>
                <c:pt idx="267">
                  <c:v>8.899999999999979</c:v>
                </c:pt>
                <c:pt idx="268">
                  <c:v>8.9333333333333123</c:v>
                </c:pt>
                <c:pt idx="269">
                  <c:v>8.9666666666666455</c:v>
                </c:pt>
                <c:pt idx="270">
                  <c:v>8.9999999999999787</c:v>
                </c:pt>
                <c:pt idx="271">
                  <c:v>9.0333333333333119</c:v>
                </c:pt>
                <c:pt idx="272">
                  <c:v>9.0666666666666451</c:v>
                </c:pt>
                <c:pt idx="273">
                  <c:v>9.0999999999999783</c:v>
                </c:pt>
                <c:pt idx="274">
                  <c:v>9.1333333333333115</c:v>
                </c:pt>
                <c:pt idx="275">
                  <c:v>9.1666666666666448</c:v>
                </c:pt>
                <c:pt idx="276">
                  <c:v>9.199999999999978</c:v>
                </c:pt>
                <c:pt idx="277">
                  <c:v>9.2333333333333112</c:v>
                </c:pt>
                <c:pt idx="278">
                  <c:v>9.2666666666666444</c:v>
                </c:pt>
                <c:pt idx="279">
                  <c:v>9.2999999999999776</c:v>
                </c:pt>
                <c:pt idx="280">
                  <c:v>9.3333333333333108</c:v>
                </c:pt>
                <c:pt idx="281">
                  <c:v>9.366666666666644</c:v>
                </c:pt>
                <c:pt idx="282">
                  <c:v>9.3999999999999773</c:v>
                </c:pt>
                <c:pt idx="283">
                  <c:v>9.4333333333333105</c:v>
                </c:pt>
                <c:pt idx="284">
                  <c:v>9.4666666666666437</c:v>
                </c:pt>
                <c:pt idx="285">
                  <c:v>9.4999999999999769</c:v>
                </c:pt>
                <c:pt idx="286">
                  <c:v>9.5333333333333101</c:v>
                </c:pt>
                <c:pt idx="287">
                  <c:v>9.5666666666666433</c:v>
                </c:pt>
                <c:pt idx="288">
                  <c:v>9.5999999999999766</c:v>
                </c:pt>
                <c:pt idx="289">
                  <c:v>9.6333333333333098</c:v>
                </c:pt>
                <c:pt idx="290">
                  <c:v>9.666666666666643</c:v>
                </c:pt>
                <c:pt idx="291">
                  <c:v>9.6999999999999762</c:v>
                </c:pt>
                <c:pt idx="292">
                  <c:v>9.7333333333333094</c:v>
                </c:pt>
                <c:pt idx="293">
                  <c:v>9.7666666666666426</c:v>
                </c:pt>
                <c:pt idx="294">
                  <c:v>9.7999999999999758</c:v>
                </c:pt>
                <c:pt idx="295">
                  <c:v>9.8333333333333091</c:v>
                </c:pt>
                <c:pt idx="296">
                  <c:v>9.8666666666666423</c:v>
                </c:pt>
                <c:pt idx="297">
                  <c:v>9.8999999999999755</c:v>
                </c:pt>
                <c:pt idx="298">
                  <c:v>9.9333333333333087</c:v>
                </c:pt>
                <c:pt idx="299">
                  <c:v>9.9666666666666419</c:v>
                </c:pt>
                <c:pt idx="300">
                  <c:v>9.9999999999999751</c:v>
                </c:pt>
                <c:pt idx="301">
                  <c:v>10.033333333333308</c:v>
                </c:pt>
                <c:pt idx="302">
                  <c:v>10.066666666666642</c:v>
                </c:pt>
                <c:pt idx="303">
                  <c:v>10.099999999999975</c:v>
                </c:pt>
                <c:pt idx="304">
                  <c:v>10.133333333333308</c:v>
                </c:pt>
                <c:pt idx="305">
                  <c:v>10.166666666666641</c:v>
                </c:pt>
                <c:pt idx="306">
                  <c:v>10.199999999999974</c:v>
                </c:pt>
                <c:pt idx="307">
                  <c:v>10.233333333333308</c:v>
                </c:pt>
                <c:pt idx="308">
                  <c:v>10.266666666666641</c:v>
                </c:pt>
                <c:pt idx="309">
                  <c:v>10.299999999999974</c:v>
                </c:pt>
                <c:pt idx="310">
                  <c:v>10.333333333333307</c:v>
                </c:pt>
                <c:pt idx="311">
                  <c:v>10.36666666666664</c:v>
                </c:pt>
                <c:pt idx="312">
                  <c:v>10.399999999999974</c:v>
                </c:pt>
                <c:pt idx="313">
                  <c:v>10.433333333333307</c:v>
                </c:pt>
                <c:pt idx="314">
                  <c:v>10.46666666666664</c:v>
                </c:pt>
                <c:pt idx="315">
                  <c:v>10.499999999999973</c:v>
                </c:pt>
                <c:pt idx="316">
                  <c:v>10.533333333333307</c:v>
                </c:pt>
                <c:pt idx="317">
                  <c:v>10.56666666666664</c:v>
                </c:pt>
                <c:pt idx="318">
                  <c:v>10.599999999999973</c:v>
                </c:pt>
                <c:pt idx="319">
                  <c:v>10.633333333333306</c:v>
                </c:pt>
                <c:pt idx="320">
                  <c:v>10.666666666666639</c:v>
                </c:pt>
                <c:pt idx="321">
                  <c:v>10.699999999999973</c:v>
                </c:pt>
                <c:pt idx="322">
                  <c:v>10.733333333333306</c:v>
                </c:pt>
                <c:pt idx="323">
                  <c:v>10.766666666666639</c:v>
                </c:pt>
                <c:pt idx="324">
                  <c:v>10.799999999999972</c:v>
                </c:pt>
                <c:pt idx="325">
                  <c:v>10.833333333333306</c:v>
                </c:pt>
                <c:pt idx="326">
                  <c:v>10.866666666666639</c:v>
                </c:pt>
                <c:pt idx="327">
                  <c:v>10.899999999999972</c:v>
                </c:pt>
                <c:pt idx="328">
                  <c:v>10.933333333333305</c:v>
                </c:pt>
                <c:pt idx="329">
                  <c:v>10.966666666666638</c:v>
                </c:pt>
                <c:pt idx="330">
                  <c:v>10.999999999999972</c:v>
                </c:pt>
                <c:pt idx="331">
                  <c:v>11.033333333333305</c:v>
                </c:pt>
                <c:pt idx="332">
                  <c:v>11.066666666666638</c:v>
                </c:pt>
                <c:pt idx="333">
                  <c:v>11.099999999999971</c:v>
                </c:pt>
                <c:pt idx="334">
                  <c:v>11.133333333333304</c:v>
                </c:pt>
                <c:pt idx="335">
                  <c:v>11.166666666666638</c:v>
                </c:pt>
                <c:pt idx="336">
                  <c:v>11.199999999999971</c:v>
                </c:pt>
                <c:pt idx="337">
                  <c:v>11.233333333333304</c:v>
                </c:pt>
                <c:pt idx="338">
                  <c:v>11.266666666666637</c:v>
                </c:pt>
                <c:pt idx="339">
                  <c:v>11.299999999999971</c:v>
                </c:pt>
                <c:pt idx="340">
                  <c:v>11.333333333333304</c:v>
                </c:pt>
                <c:pt idx="341">
                  <c:v>11.366666666666637</c:v>
                </c:pt>
                <c:pt idx="342">
                  <c:v>11.39999999999997</c:v>
                </c:pt>
                <c:pt idx="343">
                  <c:v>11.433333333333303</c:v>
                </c:pt>
                <c:pt idx="344">
                  <c:v>11.466666666666637</c:v>
                </c:pt>
                <c:pt idx="345">
                  <c:v>11.49999999999997</c:v>
                </c:pt>
                <c:pt idx="346">
                  <c:v>11.533333333333303</c:v>
                </c:pt>
                <c:pt idx="347">
                  <c:v>11.566666666666636</c:v>
                </c:pt>
                <c:pt idx="348">
                  <c:v>11.599999999999969</c:v>
                </c:pt>
                <c:pt idx="349">
                  <c:v>11.633333333333303</c:v>
                </c:pt>
                <c:pt idx="350">
                  <c:v>11.666666666666636</c:v>
                </c:pt>
                <c:pt idx="351">
                  <c:v>11.699999999999969</c:v>
                </c:pt>
                <c:pt idx="352">
                  <c:v>11.733333333333302</c:v>
                </c:pt>
                <c:pt idx="353">
                  <c:v>11.766666666666636</c:v>
                </c:pt>
                <c:pt idx="354">
                  <c:v>11.799999999999969</c:v>
                </c:pt>
                <c:pt idx="355">
                  <c:v>11.833333333333302</c:v>
                </c:pt>
                <c:pt idx="356">
                  <c:v>11.866666666666635</c:v>
                </c:pt>
                <c:pt idx="357">
                  <c:v>11.899999999999968</c:v>
                </c:pt>
                <c:pt idx="358">
                  <c:v>11.933333333333302</c:v>
                </c:pt>
                <c:pt idx="359">
                  <c:v>11.966666666666635</c:v>
                </c:pt>
                <c:pt idx="360">
                  <c:v>11.999999999999968</c:v>
                </c:pt>
                <c:pt idx="361">
                  <c:v>12.033333333333301</c:v>
                </c:pt>
                <c:pt idx="362">
                  <c:v>12.066666666666634</c:v>
                </c:pt>
                <c:pt idx="363">
                  <c:v>12.099999999999968</c:v>
                </c:pt>
                <c:pt idx="364">
                  <c:v>12.133333333333301</c:v>
                </c:pt>
                <c:pt idx="365">
                  <c:v>12.166666666666634</c:v>
                </c:pt>
                <c:pt idx="366">
                  <c:v>12.199999999999967</c:v>
                </c:pt>
                <c:pt idx="367">
                  <c:v>12.233333333333301</c:v>
                </c:pt>
                <c:pt idx="368">
                  <c:v>12.266666666666634</c:v>
                </c:pt>
                <c:pt idx="369">
                  <c:v>12.299999999999967</c:v>
                </c:pt>
                <c:pt idx="370">
                  <c:v>12.3333333333333</c:v>
                </c:pt>
                <c:pt idx="371">
                  <c:v>12.366666666666633</c:v>
                </c:pt>
                <c:pt idx="372">
                  <c:v>12.399999999999967</c:v>
                </c:pt>
                <c:pt idx="373">
                  <c:v>12.4333333333333</c:v>
                </c:pt>
                <c:pt idx="374">
                  <c:v>12.466666666666633</c:v>
                </c:pt>
                <c:pt idx="375">
                  <c:v>12.499999999999966</c:v>
                </c:pt>
                <c:pt idx="376">
                  <c:v>12.533333333333299</c:v>
                </c:pt>
                <c:pt idx="377">
                  <c:v>12.566666666666633</c:v>
                </c:pt>
                <c:pt idx="378">
                  <c:v>12.599999999999966</c:v>
                </c:pt>
                <c:pt idx="379">
                  <c:v>12.633333333333299</c:v>
                </c:pt>
                <c:pt idx="380">
                  <c:v>12.666666666666632</c:v>
                </c:pt>
                <c:pt idx="381">
                  <c:v>12.699999999999966</c:v>
                </c:pt>
                <c:pt idx="382">
                  <c:v>12.733333333333299</c:v>
                </c:pt>
                <c:pt idx="383">
                  <c:v>12.766666666666632</c:v>
                </c:pt>
                <c:pt idx="384">
                  <c:v>12.799999999999965</c:v>
                </c:pt>
                <c:pt idx="385">
                  <c:v>12.833333333333298</c:v>
                </c:pt>
                <c:pt idx="386">
                  <c:v>12.866666666666632</c:v>
                </c:pt>
                <c:pt idx="387">
                  <c:v>12.899999999999965</c:v>
                </c:pt>
                <c:pt idx="388">
                  <c:v>12.933333333333298</c:v>
                </c:pt>
                <c:pt idx="389">
                  <c:v>12.966666666666631</c:v>
                </c:pt>
                <c:pt idx="390">
                  <c:v>12.999999999999964</c:v>
                </c:pt>
                <c:pt idx="391">
                  <c:v>13.033333333333298</c:v>
                </c:pt>
                <c:pt idx="392">
                  <c:v>13.066666666666631</c:v>
                </c:pt>
                <c:pt idx="393">
                  <c:v>13.099999999999964</c:v>
                </c:pt>
                <c:pt idx="394">
                  <c:v>13.133333333333297</c:v>
                </c:pt>
                <c:pt idx="395">
                  <c:v>13.166666666666631</c:v>
                </c:pt>
                <c:pt idx="396">
                  <c:v>13.199999999999964</c:v>
                </c:pt>
                <c:pt idx="397">
                  <c:v>13.233333333333297</c:v>
                </c:pt>
                <c:pt idx="398">
                  <c:v>13.26666666666663</c:v>
                </c:pt>
                <c:pt idx="399">
                  <c:v>13.299999999999963</c:v>
                </c:pt>
                <c:pt idx="400">
                  <c:v>13.333333333333297</c:v>
                </c:pt>
                <c:pt idx="401">
                  <c:v>13.36666666666663</c:v>
                </c:pt>
                <c:pt idx="402">
                  <c:v>13.399999999999963</c:v>
                </c:pt>
                <c:pt idx="403">
                  <c:v>13.433333333333296</c:v>
                </c:pt>
                <c:pt idx="404">
                  <c:v>13.466666666666629</c:v>
                </c:pt>
                <c:pt idx="405">
                  <c:v>13.499999999999963</c:v>
                </c:pt>
                <c:pt idx="406">
                  <c:v>13.533333333333296</c:v>
                </c:pt>
                <c:pt idx="407">
                  <c:v>13.566666666666629</c:v>
                </c:pt>
                <c:pt idx="408">
                  <c:v>13.599999999999962</c:v>
                </c:pt>
                <c:pt idx="409">
                  <c:v>13.633333333333296</c:v>
                </c:pt>
                <c:pt idx="410">
                  <c:v>13.666666666666629</c:v>
                </c:pt>
                <c:pt idx="411">
                  <c:v>13.699999999999962</c:v>
                </c:pt>
                <c:pt idx="412">
                  <c:v>13.733333333333295</c:v>
                </c:pt>
                <c:pt idx="413">
                  <c:v>13.766666666666628</c:v>
                </c:pt>
                <c:pt idx="414">
                  <c:v>13.799999999999962</c:v>
                </c:pt>
                <c:pt idx="415">
                  <c:v>13.833333333333295</c:v>
                </c:pt>
                <c:pt idx="416">
                  <c:v>13.866666666666628</c:v>
                </c:pt>
                <c:pt idx="417">
                  <c:v>13.899999999999961</c:v>
                </c:pt>
                <c:pt idx="418">
                  <c:v>13.933333333333294</c:v>
                </c:pt>
                <c:pt idx="419">
                  <c:v>13.966666666666628</c:v>
                </c:pt>
                <c:pt idx="420">
                  <c:v>13.999999999999961</c:v>
                </c:pt>
                <c:pt idx="421">
                  <c:v>14.033333333333294</c:v>
                </c:pt>
                <c:pt idx="422">
                  <c:v>14.066666666666627</c:v>
                </c:pt>
                <c:pt idx="423">
                  <c:v>14.099999999999961</c:v>
                </c:pt>
                <c:pt idx="424">
                  <c:v>14.133333333333294</c:v>
                </c:pt>
                <c:pt idx="425">
                  <c:v>14.166666666666627</c:v>
                </c:pt>
                <c:pt idx="426">
                  <c:v>14.19999999999996</c:v>
                </c:pt>
                <c:pt idx="427">
                  <c:v>14.233333333333293</c:v>
                </c:pt>
                <c:pt idx="428">
                  <c:v>14.266666666666627</c:v>
                </c:pt>
                <c:pt idx="429">
                  <c:v>14.29999999999996</c:v>
                </c:pt>
                <c:pt idx="430">
                  <c:v>14.333333333333293</c:v>
                </c:pt>
                <c:pt idx="431">
                  <c:v>14.366666666666626</c:v>
                </c:pt>
                <c:pt idx="432">
                  <c:v>14.399999999999959</c:v>
                </c:pt>
                <c:pt idx="433">
                  <c:v>14.433333333333293</c:v>
                </c:pt>
                <c:pt idx="434">
                  <c:v>14.466666666666626</c:v>
                </c:pt>
                <c:pt idx="435">
                  <c:v>14.499999999999959</c:v>
                </c:pt>
                <c:pt idx="436">
                  <c:v>14.533333333333292</c:v>
                </c:pt>
                <c:pt idx="437">
                  <c:v>14.566666666666626</c:v>
                </c:pt>
                <c:pt idx="438">
                  <c:v>14.599999999999959</c:v>
                </c:pt>
                <c:pt idx="439">
                  <c:v>14.633333333333292</c:v>
                </c:pt>
                <c:pt idx="440">
                  <c:v>14.666666666666625</c:v>
                </c:pt>
                <c:pt idx="441">
                  <c:v>14.699999999999958</c:v>
                </c:pt>
                <c:pt idx="442">
                  <c:v>14.733333333333292</c:v>
                </c:pt>
                <c:pt idx="443">
                  <c:v>14.766666666666625</c:v>
                </c:pt>
                <c:pt idx="444">
                  <c:v>14.799999999999958</c:v>
                </c:pt>
                <c:pt idx="445">
                  <c:v>14.833333333333291</c:v>
                </c:pt>
                <c:pt idx="446">
                  <c:v>14.866666666666625</c:v>
                </c:pt>
                <c:pt idx="447">
                  <c:v>14.899999999999958</c:v>
                </c:pt>
                <c:pt idx="448">
                  <c:v>14.933333333333291</c:v>
                </c:pt>
                <c:pt idx="449">
                  <c:v>14.966666666666624</c:v>
                </c:pt>
                <c:pt idx="450">
                  <c:v>14.999999999999957</c:v>
                </c:pt>
                <c:pt idx="451">
                  <c:v>15.033333333333291</c:v>
                </c:pt>
                <c:pt idx="452">
                  <c:v>15.066666666666624</c:v>
                </c:pt>
                <c:pt idx="453">
                  <c:v>15.099999999999957</c:v>
                </c:pt>
                <c:pt idx="454">
                  <c:v>15.13333333333329</c:v>
                </c:pt>
                <c:pt idx="455">
                  <c:v>15.166666666666623</c:v>
                </c:pt>
                <c:pt idx="456">
                  <c:v>15.199999999999957</c:v>
                </c:pt>
                <c:pt idx="457">
                  <c:v>15.23333333333329</c:v>
                </c:pt>
                <c:pt idx="458">
                  <c:v>15.266666666666623</c:v>
                </c:pt>
                <c:pt idx="459">
                  <c:v>15.299999999999956</c:v>
                </c:pt>
                <c:pt idx="460">
                  <c:v>15.33333333333329</c:v>
                </c:pt>
                <c:pt idx="461">
                  <c:v>15.366666666666623</c:v>
                </c:pt>
                <c:pt idx="462">
                  <c:v>15.399999999999956</c:v>
                </c:pt>
                <c:pt idx="463">
                  <c:v>15.433333333333289</c:v>
                </c:pt>
                <c:pt idx="464">
                  <c:v>15.466666666666622</c:v>
                </c:pt>
                <c:pt idx="465">
                  <c:v>15.499999999999956</c:v>
                </c:pt>
                <c:pt idx="466">
                  <c:v>15.533333333333289</c:v>
                </c:pt>
                <c:pt idx="467">
                  <c:v>15.566666666666622</c:v>
                </c:pt>
                <c:pt idx="468">
                  <c:v>15.599999999999955</c:v>
                </c:pt>
                <c:pt idx="469">
                  <c:v>15.633333333333288</c:v>
                </c:pt>
                <c:pt idx="470">
                  <c:v>15.666666666666622</c:v>
                </c:pt>
                <c:pt idx="471">
                  <c:v>15.699999999999955</c:v>
                </c:pt>
                <c:pt idx="472">
                  <c:v>15.733333333333288</c:v>
                </c:pt>
                <c:pt idx="473">
                  <c:v>15.766666666666621</c:v>
                </c:pt>
                <c:pt idx="474">
                  <c:v>15.799999999999955</c:v>
                </c:pt>
                <c:pt idx="475">
                  <c:v>15.833333333333288</c:v>
                </c:pt>
                <c:pt idx="476">
                  <c:v>15.866666666666621</c:v>
                </c:pt>
                <c:pt idx="477">
                  <c:v>15.899999999999954</c:v>
                </c:pt>
                <c:pt idx="478">
                  <c:v>15.933333333333287</c:v>
                </c:pt>
                <c:pt idx="479">
                  <c:v>15.966666666666621</c:v>
                </c:pt>
                <c:pt idx="480">
                  <c:v>15.999999999999954</c:v>
                </c:pt>
                <c:pt idx="481">
                  <c:v>16.033333333333289</c:v>
                </c:pt>
                <c:pt idx="482">
                  <c:v>16.066666666666624</c:v>
                </c:pt>
                <c:pt idx="483">
                  <c:v>16.099999999999959</c:v>
                </c:pt>
                <c:pt idx="484">
                  <c:v>16.133333333333294</c:v>
                </c:pt>
                <c:pt idx="485">
                  <c:v>16.166666666666629</c:v>
                </c:pt>
                <c:pt idx="486">
                  <c:v>16.199999999999964</c:v>
                </c:pt>
                <c:pt idx="487">
                  <c:v>16.233333333333299</c:v>
                </c:pt>
                <c:pt idx="488">
                  <c:v>16.266666666666634</c:v>
                </c:pt>
                <c:pt idx="489">
                  <c:v>16.299999999999969</c:v>
                </c:pt>
                <c:pt idx="490">
                  <c:v>16.333333333333304</c:v>
                </c:pt>
                <c:pt idx="491">
                  <c:v>16.366666666666639</c:v>
                </c:pt>
                <c:pt idx="492">
                  <c:v>16.399999999999974</c:v>
                </c:pt>
                <c:pt idx="493">
                  <c:v>16.433333333333309</c:v>
                </c:pt>
                <c:pt idx="494">
                  <c:v>16.466666666666644</c:v>
                </c:pt>
                <c:pt idx="495">
                  <c:v>16.499999999999979</c:v>
                </c:pt>
                <c:pt idx="496">
                  <c:v>16.533333333333314</c:v>
                </c:pt>
                <c:pt idx="497">
                  <c:v>16.566666666666649</c:v>
                </c:pt>
                <c:pt idx="498">
                  <c:v>16.599999999999984</c:v>
                </c:pt>
                <c:pt idx="499">
                  <c:v>16.633333333333319</c:v>
                </c:pt>
                <c:pt idx="500">
                  <c:v>16.666666666666654</c:v>
                </c:pt>
              </c:numCache>
            </c:numRef>
          </c:cat>
          <c:val>
            <c:numRef>
              <c:f>'этап 2'!$K$6:$K$506</c:f>
              <c:numCache>
                <c:formatCode>General</c:formatCode>
                <c:ptCount val="501"/>
                <c:pt idx="0">
                  <c:v>1</c:v>
                </c:pt>
                <c:pt idx="1">
                  <c:v>0.91449534119326981</c:v>
                </c:pt>
                <c:pt idx="2">
                  <c:v>0.8103001012951313</c:v>
                </c:pt>
                <c:pt idx="3">
                  <c:v>0.69345893268633141</c:v>
                </c:pt>
                <c:pt idx="4">
                  <c:v>0.5696054291118936</c:v>
                </c:pt>
                <c:pt idx="5">
                  <c:v>0.4438310570010075</c:v>
                </c:pt>
                <c:pt idx="6">
                  <c:v>0.32059019421497725</c:v>
                </c:pt>
                <c:pt idx="7">
                  <c:v>0.20363946776486247</c:v>
                </c:pt>
                <c:pt idx="8">
                  <c:v>9.6008688468686224E-2</c:v>
                </c:pt>
                <c:pt idx="9">
                  <c:v>3.1450609505320758E-17</c:v>
                </c:pt>
                <c:pt idx="10">
                  <c:v>-8.2788614351706646E-2</c:v>
                </c:pt>
                <c:pt idx="11">
                  <c:v>-0.15141960425696396</c:v>
                </c:pt>
                <c:pt idx="12">
                  <c:v>-0.20555614525359381</c:v>
                </c:pt>
                <c:pt idx="13">
                  <c:v>-0.2453906413349734</c:v>
                </c:pt>
                <c:pt idx="14">
                  <c:v>-0.27156544247664466</c:v>
                </c:pt>
                <c:pt idx="15">
                  <c:v>-0.28508949018934726</c:v>
                </c:pt>
                <c:pt idx="16">
                  <c:v>-0.28725422855512495</c:v>
                </c:pt>
                <c:pt idx="17">
                  <c:v>-0.27955168311530043</c:v>
                </c:pt>
                <c:pt idx="18">
                  <c:v>-0.26359713811572677</c:v>
                </c:pt>
                <c:pt idx="19">
                  <c:v>-0.2410583547587111</c:v>
                </c:pt>
                <c:pt idx="20">
                  <c:v>-0.21359278771628012</c:v>
                </c:pt>
                <c:pt idx="21">
                  <c:v>-0.18279379005690341</c:v>
                </c:pt>
                <c:pt idx="22">
                  <c:v>-0.15014636096907569</c:v>
                </c:pt>
                <c:pt idx="23">
                  <c:v>-0.11699259643234362</c:v>
                </c:pt>
                <c:pt idx="24">
                  <c:v>-8.4506657703032978E-2</c:v>
                </c:pt>
                <c:pt idx="25">
                  <c:v>-5.3678780910227646E-2</c:v>
                </c:pt>
                <c:pt idx="26">
                  <c:v>-2.530761551459006E-2</c:v>
                </c:pt>
                <c:pt idx="27">
                  <c:v>-1.4507274996755702E-16</c:v>
                </c:pt>
                <c:pt idx="28">
                  <c:v>2.182284181167642E-2</c:v>
                </c:pt>
                <c:pt idx="29">
                  <c:v>3.9913774336751591E-2</c:v>
                </c:pt>
                <c:pt idx="30">
                  <c:v>5.4184011610947887E-2</c:v>
                </c:pt>
                <c:pt idx="31">
                  <c:v>6.4684270776281763E-2</c:v>
                </c:pt>
                <c:pt idx="32">
                  <c:v>7.1583873447974553E-2</c:v>
                </c:pt>
                <c:pt idx="33">
                  <c:v>7.514877372078349E-2</c:v>
                </c:pt>
                <c:pt idx="34">
                  <c:v>7.5719392558771803E-2</c:v>
                </c:pt>
                <c:pt idx="35">
                  <c:v>7.3689023624627731E-2</c:v>
                </c:pt>
                <c:pt idx="36">
                  <c:v>6.9483451222801487E-2</c:v>
                </c:pt>
                <c:pt idx="37">
                  <c:v>6.354229243328173E-2</c:v>
                </c:pt>
                <c:pt idx="38">
                  <c:v>5.6302447564171236E-2</c:v>
                </c:pt>
                <c:pt idx="39">
                  <c:v>4.818391992432651E-2</c:v>
                </c:pt>
                <c:pt idx="40">
                  <c:v>3.9578151049938982E-2</c:v>
                </c:pt>
                <c:pt idx="41">
                  <c:v>3.0838913600293713E-2</c:v>
                </c:pt>
                <c:pt idx="42">
                  <c:v>2.2275713122244578E-2</c:v>
                </c:pt>
                <c:pt idx="43">
                  <c:v>1.4149573025476833E-2</c:v>
                </c:pt>
                <c:pt idx="44">
                  <c:v>6.6710150221788575E-3</c:v>
                </c:pt>
                <c:pt idx="45">
                  <c:v>-2.7423735486254629E-16</c:v>
                </c:pt>
                <c:pt idx="46">
                  <c:v>-5.7524386471103353E-3</c:v>
                </c:pt>
                <c:pt idx="47">
                  <c:v>-1.0521156686564875E-2</c:v>
                </c:pt>
                <c:pt idx="48">
                  <c:v>-1.4282750392275379E-2</c:v>
                </c:pt>
                <c:pt idx="49">
                  <c:v>-1.7050588657730733E-2</c:v>
                </c:pt>
                <c:pt idx="50">
                  <c:v>-1.8869304176124532E-2</c:v>
                </c:pt>
                <c:pt idx="51">
                  <c:v>-1.9809001685704902E-2</c:v>
                </c:pt>
                <c:pt idx="52">
                  <c:v>-1.9959415178353493E-2</c:v>
                </c:pt>
                <c:pt idx="53">
                  <c:v>-1.9424215737993997E-2</c:v>
                </c:pt>
                <c:pt idx="54">
                  <c:v>-1.8315638888734085E-2</c:v>
                </c:pt>
                <c:pt idx="55">
                  <c:v>-1.6749566434725565E-2</c:v>
                </c:pt>
                <c:pt idx="56">
                  <c:v>-1.4841164046826212E-2</c:v>
                </c:pt>
                <c:pt idx="57">
                  <c:v>-1.2701143395249704E-2</c:v>
                </c:pt>
                <c:pt idx="58">
                  <c:v>-1.0432687348675725E-2</c:v>
                </c:pt>
                <c:pt idx="59">
                  <c:v>-8.1290493676354578E-3</c:v>
                </c:pt>
                <c:pt idx="60">
                  <c:v>-5.8718142285105216E-3</c:v>
                </c:pt>
                <c:pt idx="61">
                  <c:v>-3.729786955075096E-3</c:v>
                </c:pt>
                <c:pt idx="62">
                  <c:v>-1.7584604681733023E-3</c:v>
                </c:pt>
                <c:pt idx="63">
                  <c:v>1.128963125258252E-16</c:v>
                </c:pt>
                <c:pt idx="64">
                  <c:v>1.5163263645646293E-3</c:v>
                </c:pt>
                <c:pt idx="65">
                  <c:v>2.773346792245667E-3</c:v>
                </c:pt>
                <c:pt idx="66">
                  <c:v>3.764892127825061E-3</c:v>
                </c:pt>
                <c:pt idx="67">
                  <c:v>4.4944863733662908E-3</c:v>
                </c:pt>
                <c:pt idx="68">
                  <c:v>4.9738945790615587E-3</c:v>
                </c:pt>
                <c:pt idx="69">
                  <c:v>5.2215961532814199E-3</c:v>
                </c:pt>
                <c:pt idx="70">
                  <c:v>5.2612447194775817E-3</c:v>
                </c:pt>
                <c:pt idx="71">
                  <c:v>5.1201676786776828E-3</c:v>
                </c:pt>
                <c:pt idx="72">
                  <c:v>4.8279499938314284E-3</c:v>
                </c:pt>
                <c:pt idx="73">
                  <c:v>4.4151377768729119E-3</c:v>
                </c:pt>
                <c:pt idx="74">
                  <c:v>3.9120883690494292E-3</c:v>
                </c:pt>
                <c:pt idx="75">
                  <c:v>3.3479850497853173E-3</c:v>
                </c:pt>
                <c:pt idx="76">
                  <c:v>2.7500265279671067E-3</c:v>
                </c:pt>
                <c:pt idx="77">
                  <c:v>2.1427941489102075E-3</c:v>
                </c:pt>
                <c:pt idx="78">
                  <c:v>1.5477934261826092E-3</c:v>
                </c:pt>
                <c:pt idx="79">
                  <c:v>9.8316116713919981E-4</c:v>
                </c:pt>
                <c:pt idx="80">
                  <c:v>4.6352514690015416E-4</c:v>
                </c:pt>
                <c:pt idx="81">
                  <c:v>1.3665777297048759E-18</c:v>
                </c:pt>
                <c:pt idx="82">
                  <c:v>-3.9969929014863797E-4</c:v>
                </c:pt>
                <c:pt idx="83">
                  <c:v>-7.3104627743836694E-4</c:v>
                </c:pt>
                <c:pt idx="84">
                  <c:v>-9.9241479020910437E-4</c:v>
                </c:pt>
                <c:pt idx="85">
                  <c:v>-1.1847337453194764E-3</c:v>
                </c:pt>
                <c:pt idx="86">
                  <c:v>-1.3111043763299485E-3</c:v>
                </c:pt>
                <c:pt idx="87">
                  <c:v>-1.3763978024010665E-3</c:v>
                </c:pt>
                <c:pt idx="88">
                  <c:v>-1.3868490509807716E-3</c:v>
                </c:pt>
                <c:pt idx="89">
                  <c:v>-1.3496615467720851E-3</c:v>
                </c:pt>
                <c:pt idx="90">
                  <c:v>-1.2726338013398114E-3</c:v>
                </c:pt>
                <c:pt idx="91">
                  <c:v>-1.163817682370339E-3</c:v>
                </c:pt>
                <c:pt idx="92">
                  <c:v>-1.0312152981372604E-3</c:v>
                </c:pt>
                <c:pt idx="93">
                  <c:v>-8.8251927757765749E-4</c:v>
                </c:pt>
                <c:pt idx="94">
                  <c:v>-7.2489912251446915E-4</c:v>
                </c:pt>
                <c:pt idx="95">
                  <c:v>-5.6483440522386277E-4</c:v>
                </c:pt>
                <c:pt idx="96">
                  <c:v>-4.0799391753608188E-4</c:v>
                </c:pt>
                <c:pt idx="97">
                  <c:v>-2.591584699644197E-4</c:v>
                </c:pt>
                <c:pt idx="98">
                  <c:v>-1.2218390216756051E-4</c:v>
                </c:pt>
                <c:pt idx="99">
                  <c:v>-6.2435627572548022E-18</c:v>
                </c:pt>
                <c:pt idx="100">
                  <c:v>1.0535958899006251E-4</c:v>
                </c:pt>
                <c:pt idx="101">
                  <c:v>1.9270170656290341E-4</c:v>
                </c:pt>
                <c:pt idx="102">
                  <c:v>2.6159769852283563E-4</c:v>
                </c:pt>
                <c:pt idx="103">
                  <c:v>3.122924246953371E-4</c:v>
                </c:pt>
                <c:pt idx="104">
                  <c:v>3.4560336137157724E-4</c:v>
                </c:pt>
                <c:pt idx="105">
                  <c:v>3.6281452162169623E-4</c:v>
                </c:pt>
                <c:pt idx="106">
                  <c:v>3.6556944083704297E-4</c:v>
                </c:pt>
                <c:pt idx="107">
                  <c:v>3.5576692115396776E-4</c:v>
                </c:pt>
                <c:pt idx="108">
                  <c:v>3.3546262790251424E-4</c:v>
                </c:pt>
                <c:pt idx="109">
                  <c:v>3.0677901036130131E-4</c:v>
                </c:pt>
                <c:pt idx="110">
                  <c:v>2.7182540137014004E-4</c:v>
                </c:pt>
                <c:pt idx="111">
                  <c:v>2.3262955590143224E-4</c:v>
                </c:pt>
                <c:pt idx="112">
                  <c:v>1.9108133411741828E-4</c:v>
                </c:pt>
                <c:pt idx="113">
                  <c:v>1.4888873272631228E-4</c:v>
                </c:pt>
                <c:pt idx="114">
                  <c:v>1.0754602903113755E-4</c:v>
                </c:pt>
                <c:pt idx="115">
                  <c:v>6.8313431001073909E-5</c:v>
                </c:pt>
                <c:pt idx="116">
                  <c:v>3.2207326935183046E-5</c:v>
                </c:pt>
                <c:pt idx="117">
                  <c:v>3.5025619577338259E-18</c:v>
                </c:pt>
                <c:pt idx="118">
                  <c:v>-2.777248613082759E-5</c:v>
                </c:pt>
                <c:pt idx="119">
                  <c:v>-5.0795618359997169E-5</c:v>
                </c:pt>
                <c:pt idx="120">
                  <c:v>-6.8956404668278767E-5</c:v>
                </c:pt>
                <c:pt idx="121">
                  <c:v>-8.2319389404911632E-5</c:v>
                </c:pt>
                <c:pt idx="122">
                  <c:v>-9.1100056980722785E-5</c:v>
                </c:pt>
                <c:pt idx="123">
                  <c:v>-9.5636869566305453E-5</c:v>
                </c:pt>
                <c:pt idx="124">
                  <c:v>-9.6363058387211121E-5</c:v>
                </c:pt>
                <c:pt idx="125">
                  <c:v>-9.3779142252429601E-5</c:v>
                </c:pt>
                <c:pt idx="126">
                  <c:v>-8.8426988659884127E-5</c:v>
                </c:pt>
                <c:pt idx="127">
                  <c:v>-8.0866069165214512E-5</c:v>
                </c:pt>
                <c:pt idx="128">
                  <c:v>-7.1652397868328288E-5</c:v>
                </c:pt>
                <c:pt idx="129">
                  <c:v>-6.1320485176750666E-5</c:v>
                </c:pt>
                <c:pt idx="130">
                  <c:v>-5.0368492820687135E-5</c:v>
                </c:pt>
                <c:pt idx="131">
                  <c:v>-3.9246643844333971E-5</c:v>
                </c:pt>
                <c:pt idx="132">
                  <c:v>-2.8348825468319384E-5</c:v>
                </c:pt>
                <c:pt idx="133">
                  <c:v>-1.8007224906749866E-5</c:v>
                </c:pt>
                <c:pt idx="134">
                  <c:v>-8.4897592064723708E-6</c:v>
                </c:pt>
                <c:pt idx="135">
                  <c:v>-1.4127063279630973E-18</c:v>
                </c:pt>
                <c:pt idx="136">
                  <c:v>7.320747862444452E-6</c:v>
                </c:pt>
                <c:pt idx="137">
                  <c:v>1.3389579628513457E-5</c:v>
                </c:pt>
                <c:pt idx="138">
                  <c:v>1.8176710925307969E-5</c:v>
                </c:pt>
                <c:pt idx="139">
                  <c:v>2.1699155458568521E-5</c:v>
                </c:pt>
                <c:pt idx="140">
                  <c:v>2.4013714302298058E-5</c:v>
                </c:pt>
                <c:pt idx="141">
                  <c:v>2.520960511602513E-5</c:v>
                </c:pt>
                <c:pt idx="142">
                  <c:v>2.5401026410947549E-5</c:v>
                </c:pt>
                <c:pt idx="143">
                  <c:v>2.4719913512688161E-5</c:v>
                </c:pt>
                <c:pt idx="144">
                  <c:v>2.3309101142937389E-5</c:v>
                </c:pt>
                <c:pt idx="145">
                  <c:v>2.1316064402619092E-5</c:v>
                </c:pt>
                <c:pt idx="146">
                  <c:v>1.8887367017220923E-5</c:v>
                </c:pt>
                <c:pt idx="147">
                  <c:v>1.6163904400459505E-5</c:v>
                </c:pt>
                <c:pt idx="148">
                  <c:v>1.3276990558735842E-5</c:v>
                </c:pt>
                <c:pt idx="149">
                  <c:v>1.0345302998013818E-5</c:v>
                </c:pt>
                <c:pt idx="150">
                  <c:v>7.4726692623913937E-6</c:v>
                </c:pt>
                <c:pt idx="151">
                  <c:v>4.7466529508257102E-6</c:v>
                </c:pt>
                <c:pt idx="152">
                  <c:v>2.2378762301179084E-6</c:v>
                </c:pt>
                <c:pt idx="153">
                  <c:v>5.4391695756242154E-19</c:v>
                </c:pt>
                <c:pt idx="154">
                  <c:v>-1.9297281854071124E-6</c:v>
                </c:pt>
                <c:pt idx="155">
                  <c:v>-3.5294548706487301E-6</c:v>
                </c:pt>
                <c:pt idx="156">
                  <c:v>-4.7913289802679774E-6</c:v>
                </c:pt>
                <c:pt idx="157">
                  <c:v>-5.7198352784068665E-6</c:v>
                </c:pt>
                <c:pt idx="158">
                  <c:v>-6.3299463656144365E-6</c:v>
                </c:pt>
                <c:pt idx="159">
                  <c:v>-6.645179761611784E-6</c:v>
                </c:pt>
                <c:pt idx="160">
                  <c:v>-6.6956378671277615E-6</c:v>
                </c:pt>
                <c:pt idx="161">
                  <c:v>-6.5160984564129003E-6</c:v>
                </c:pt>
                <c:pt idx="162">
                  <c:v>-6.1442123533283411E-6</c:v>
                </c:pt>
                <c:pt idx="163">
                  <c:v>-5.6188535724209536E-6</c:v>
                </c:pt>
                <c:pt idx="164">
                  <c:v>-4.9786558922808498E-6</c:v>
                </c:pt>
                <c:pt idx="165">
                  <c:v>-4.2607589407373732E-6</c:v>
                </c:pt>
                <c:pt idx="166">
                  <c:v>-3.4997767140723294E-6</c:v>
                </c:pt>
                <c:pt idx="167">
                  <c:v>-2.7269922632165506E-6</c:v>
                </c:pt>
                <c:pt idx="168">
                  <c:v>-1.9697742316517762E-6</c:v>
                </c:pt>
                <c:pt idx="169">
                  <c:v>-1.2512041334662574E-6</c:v>
                </c:pt>
                <c:pt idx="170">
                  <c:v>-5.8989776971633091E-7</c:v>
                </c:pt>
                <c:pt idx="171">
                  <c:v>-1.773830046139646E-19</c:v>
                </c:pt>
                <c:pt idx="172">
                  <c:v>5.0867082701453037E-7</c:v>
                </c:pt>
                <c:pt idx="173">
                  <c:v>9.3035420301159473E-7</c:v>
                </c:pt>
                <c:pt idx="174">
                  <c:v>1.2629806069695571E-6</c:v>
                </c:pt>
                <c:pt idx="175">
                  <c:v>1.507732209881409E-6</c:v>
                </c:pt>
                <c:pt idx="176">
                  <c:v>1.6685557464020039E-6</c:v>
                </c:pt>
                <c:pt idx="177">
                  <c:v>1.7516503674254148E-6</c:v>
                </c:pt>
                <c:pt idx="178">
                  <c:v>1.7649509796341681E-6</c:v>
                </c:pt>
                <c:pt idx="179">
                  <c:v>1.7176249047907491E-6</c:v>
                </c:pt>
                <c:pt idx="180">
                  <c:v>1.6195967923126531E-6</c:v>
                </c:pt>
                <c:pt idx="181">
                  <c:v>1.4811137211814995E-6</c:v>
                </c:pt>
                <c:pt idx="182">
                  <c:v>1.3123594448682435E-6</c:v>
                </c:pt>
                <c:pt idx="183">
                  <c:v>1.1231238629793796E-6</c:v>
                </c:pt>
                <c:pt idx="184">
                  <c:v>9.2253112587354105E-7</c:v>
                </c:pt>
                <c:pt idx="185">
                  <c:v>7.188273562476209E-7</c:v>
                </c:pt>
                <c:pt idx="186">
                  <c:v>5.1922685019752822E-7</c:v>
                </c:pt>
                <c:pt idx="187">
                  <c:v>3.2981382878028466E-7</c:v>
                </c:pt>
                <c:pt idx="188">
                  <c:v>1.55495363878082E-7</c:v>
                </c:pt>
                <c:pt idx="189">
                  <c:v>5.8676260797851384E-20</c:v>
                </c:pt>
                <c:pt idx="190">
                  <c:v>-1.3408417424398257E-7</c:v>
                </c:pt>
                <c:pt idx="191">
                  <c:v>-2.4523870534778813E-7</c:v>
                </c:pt>
                <c:pt idx="192">
                  <c:v>-3.3291807349283621E-7</c:v>
                </c:pt>
                <c:pt idx="193">
                  <c:v>-3.9743389556963477E-7</c:v>
                </c:pt>
                <c:pt idx="194">
                  <c:v>-4.3982651953811666E-7</c:v>
                </c:pt>
                <c:pt idx="195">
                  <c:v>-4.6173002383270091E-7</c:v>
                </c:pt>
                <c:pt idx="196">
                  <c:v>-4.6523602714611492E-7</c:v>
                </c:pt>
                <c:pt idx="197">
                  <c:v>-4.5276100925914035E-7</c:v>
                </c:pt>
                <c:pt idx="198">
                  <c:v>-4.2692107935502842E-7</c:v>
                </c:pt>
                <c:pt idx="199">
                  <c:v>-3.9041733812738063E-7</c:v>
                </c:pt>
                <c:pt idx="200">
                  <c:v>-3.4593419384641635E-7</c:v>
                </c:pt>
                <c:pt idx="201">
                  <c:v>-2.9605223603084732E-7</c:v>
                </c:pt>
                <c:pt idx="202">
                  <c:v>-2.4317656460294808E-7</c:v>
                </c:pt>
                <c:pt idx="203">
                  <c:v>-1.8948083390617017E-7</c:v>
                </c:pt>
                <c:pt idx="204">
                  <c:v>-1.368667117449148E-7</c:v>
                </c:pt>
                <c:pt idx="205">
                  <c:v>-8.693798137747632E-8</c:v>
                </c:pt>
                <c:pt idx="206">
                  <c:v>-4.0988132908530324E-8</c:v>
                </c:pt>
                <c:pt idx="207">
                  <c:v>-1.7829891190321807E-20</c:v>
                </c:pt>
                <c:pt idx="208">
                  <c:v>3.5344204597322249E-8</c:v>
                </c:pt>
                <c:pt idx="209">
                  <c:v>6.4644220884881341E-8</c:v>
                </c:pt>
                <c:pt idx="210">
                  <c:v>8.7756251399711598E-8</c:v>
                </c:pt>
                <c:pt idx="211">
                  <c:v>1.0476243746233951E-7</c:v>
                </c:pt>
                <c:pt idx="212">
                  <c:v>1.1593701181764787E-7</c:v>
                </c:pt>
                <c:pt idx="213">
                  <c:v>1.217107128644056E-7</c:v>
                </c:pt>
                <c:pt idx="214">
                  <c:v>1.2263488530404689E-7</c:v>
                </c:pt>
                <c:pt idx="215">
                  <c:v>1.1934650629109783E-7</c:v>
                </c:pt>
                <c:pt idx="216">
                  <c:v>1.1253517471926311E-7</c:v>
                </c:pt>
                <c:pt idx="217">
                  <c:v>1.0291289300113842E-7</c:v>
                </c:pt>
                <c:pt idx="218">
                  <c:v>9.1187263474287029E-8</c:v>
                </c:pt>
                <c:pt idx="219">
                  <c:v>7.8038522150493867E-8</c:v>
                </c:pt>
                <c:pt idx="220">
                  <c:v>6.410064648615264E-8</c:v>
                </c:pt>
                <c:pt idx="221">
                  <c:v>4.9946605545448627E-8</c:v>
                </c:pt>
                <c:pt idx="222">
                  <c:v>3.6077673519270516E-8</c:v>
                </c:pt>
                <c:pt idx="223">
                  <c:v>2.2916603084661938E-8</c:v>
                </c:pt>
                <c:pt idx="224">
                  <c:v>1.0804354531396326E-8</c:v>
                </c:pt>
                <c:pt idx="225">
                  <c:v>4.9122537523311816E-21</c:v>
                </c:pt>
                <c:pt idx="226">
                  <c:v>-9.3166311808303489E-9</c:v>
                </c:pt>
                <c:pt idx="227">
                  <c:v>-1.7040031620974825E-8</c:v>
                </c:pt>
                <c:pt idx="228">
                  <c:v>-2.3132296720727894E-8</c:v>
                </c:pt>
                <c:pt idx="229">
                  <c:v>-2.7615078697100318E-8</c:v>
                </c:pt>
                <c:pt idx="230">
                  <c:v>-3.0560664516820988E-8</c:v>
                </c:pt>
                <c:pt idx="231">
                  <c:v>-3.2082595589082235E-8</c:v>
                </c:pt>
                <c:pt idx="232">
                  <c:v>-3.2326204799297241E-8</c:v>
                </c:pt>
                <c:pt idx="233">
                  <c:v>-3.1459397502443998E-8</c:v>
                </c:pt>
                <c:pt idx="234">
                  <c:v>-2.9663949993351179E-8</c:v>
                </c:pt>
                <c:pt idx="235">
                  <c:v>-2.7127544070310273E-8</c:v>
                </c:pt>
                <c:pt idx="236">
                  <c:v>-2.4036701684426943E-8</c:v>
                </c:pt>
                <c:pt idx="237">
                  <c:v>-2.0570731101651156E-8</c:v>
                </c:pt>
                <c:pt idx="238">
                  <c:v>-1.6896746965117983E-8</c:v>
                </c:pt>
                <c:pt idx="239">
                  <c:v>-1.3165782280375575E-8</c:v>
                </c:pt>
                <c:pt idx="240">
                  <c:v>-9.5099714895533554E-9</c:v>
                </c:pt>
                <c:pt idx="241">
                  <c:v>-6.0407509884511088E-9</c:v>
                </c:pt>
                <c:pt idx="242">
                  <c:v>-2.8479969336638289E-9</c:v>
                </c:pt>
                <c:pt idx="243">
                  <c:v>-1.4590452015286855E-21</c:v>
                </c:pt>
                <c:pt idx="244">
                  <c:v>2.4558373161464771E-9</c:v>
                </c:pt>
                <c:pt idx="245">
                  <c:v>4.4917035686904284E-9</c:v>
                </c:pt>
                <c:pt idx="246">
                  <c:v>6.0976072136276525E-9</c:v>
                </c:pt>
                <c:pt idx="247">
                  <c:v>7.2792557133961948E-9</c:v>
                </c:pt>
                <c:pt idx="248">
                  <c:v>8.0557037055488162E-9</c:v>
                </c:pt>
                <c:pt idx="249">
                  <c:v>8.456880380606308E-9</c:v>
                </c:pt>
                <c:pt idx="250">
                  <c:v>8.5210950712376227E-9</c:v>
                </c:pt>
                <c:pt idx="251">
                  <c:v>8.2926071484893034E-9</c:v>
                </c:pt>
                <c:pt idx="252">
                  <c:v>7.8193323234554131E-9</c:v>
                </c:pt>
                <c:pt idx="253">
                  <c:v>7.1507429810420541E-9</c:v>
                </c:pt>
                <c:pt idx="254">
                  <c:v>6.3360057737564682E-9</c:v>
                </c:pt>
                <c:pt idx="255">
                  <c:v>5.4223858473434568E-9</c:v>
                </c:pt>
                <c:pt idx="256">
                  <c:v>4.4539341434707113E-9</c:v>
                </c:pt>
                <c:pt idx="257">
                  <c:v>3.4704625301617811E-9</c:v>
                </c:pt>
                <c:pt idx="258">
                  <c:v>2.5068012682084994E-9</c:v>
                </c:pt>
                <c:pt idx="259">
                  <c:v>1.5923246726255148E-9</c:v>
                </c:pt>
                <c:pt idx="260">
                  <c:v>7.5072384107620004E-10</c:v>
                </c:pt>
                <c:pt idx="261">
                  <c:v>4.2787993501476471E-22</c:v>
                </c:pt>
                <c:pt idx="262">
                  <c:v>-6.4735168821398225E-10</c:v>
                </c:pt>
                <c:pt idx="263">
                  <c:v>-1.1840002059709641E-9</c:v>
                </c:pt>
                <c:pt idx="264">
                  <c:v>-1.6073118108660379E-9</c:v>
                </c:pt>
                <c:pt idx="265">
                  <c:v>-1.9187909736637746E-9</c:v>
                </c:pt>
                <c:pt idx="266">
                  <c:v>-2.1234604422909143E-9</c:v>
                </c:pt>
                <c:pt idx="267">
                  <c:v>-2.2292094657148577E-9</c:v>
                </c:pt>
                <c:pt idx="268">
                  <c:v>-2.2461362743902582E-9</c:v>
                </c:pt>
                <c:pt idx="269">
                  <c:v>-2.1859075118598046E-9</c:v>
                </c:pt>
                <c:pt idx="270">
                  <c:v>-2.061153622438653E-9</c:v>
                </c:pt>
                <c:pt idx="271">
                  <c:v>-1.8849153852038187E-9</c:v>
                </c:pt>
                <c:pt idx="272">
                  <c:v>-1.6701529890469402E-9</c:v>
                </c:pt>
                <c:pt idx="273">
                  <c:v>-1.4293253911189709E-9</c:v>
                </c:pt>
                <c:pt idx="274">
                  <c:v>-1.1740442935748164E-9</c:v>
                </c:pt>
                <c:pt idx="275">
                  <c:v>-9.148039908885334E-10</c:v>
                </c:pt>
                <c:pt idx="276">
                  <c:v>-6.6078564012464233E-10</c:v>
                </c:pt>
                <c:pt idx="277">
                  <c:v>-4.1973222665516167E-10</c:v>
                </c:pt>
                <c:pt idx="278">
                  <c:v>-1.9788865602294509E-10</c:v>
                </c:pt>
                <c:pt idx="279">
                  <c:v>-1.2419635656178929E-22</c:v>
                </c:pt>
                <c:pt idx="280">
                  <c:v>1.7064005236758032E-10</c:v>
                </c:pt>
                <c:pt idx="281">
                  <c:v>3.1209906582236948E-10</c:v>
                </c:pt>
                <c:pt idx="282">
                  <c:v>4.2368279340388275E-10</c:v>
                </c:pt>
                <c:pt idx="283">
                  <c:v>5.0578780930005562E-10</c:v>
                </c:pt>
                <c:pt idx="284">
                  <c:v>5.5973809548983792E-10</c:v>
                </c:pt>
                <c:pt idx="285">
                  <c:v>5.8761323542292394E-10</c:v>
                </c:pt>
                <c:pt idx="286">
                  <c:v>5.9207509374719345E-10</c:v>
                </c:pt>
                <c:pt idx="287">
                  <c:v>5.7619896431191588E-10</c:v>
                </c:pt>
                <c:pt idx="288">
                  <c:v>5.433141960916947E-10</c:v>
                </c:pt>
                <c:pt idx="289">
                  <c:v>4.968583011300332E-10</c:v>
                </c:pt>
                <c:pt idx="290">
                  <c:v>4.4024754812820396E-10</c:v>
                </c:pt>
                <c:pt idx="291">
                  <c:v>3.7676608253510669E-10</c:v>
                </c:pt>
                <c:pt idx="292">
                  <c:v>3.0947471580742607E-10</c:v>
                </c:pt>
                <c:pt idx="293">
                  <c:v>2.4113971393506698E-10</c:v>
                </c:pt>
                <c:pt idx="294">
                  <c:v>1.7418120364482835E-10</c:v>
                </c:pt>
                <c:pt idx="295">
                  <c:v>1.1064021372124597E-10</c:v>
                </c:pt>
                <c:pt idx="296">
                  <c:v>5.2162883393221327E-11</c:v>
                </c:pt>
                <c:pt idx="297">
                  <c:v>3.5745033714362188E-23</c:v>
                </c:pt>
                <c:pt idx="298">
                  <c:v>-4.498022945201119E-11</c:v>
                </c:pt>
                <c:pt idx="299">
                  <c:v>-8.2268420559366358E-11</c:v>
                </c:pt>
                <c:pt idx="300">
                  <c:v>-1.1168157181013865E-10</c:v>
                </c:pt>
                <c:pt idx="301">
                  <c:v>-1.3332421902531656E-10</c:v>
                </c:pt>
                <c:pt idx="302">
                  <c:v>-1.4754536006546802E-10</c:v>
                </c:pt>
                <c:pt idx="303">
                  <c:v>-1.5489316717640469E-10</c:v>
                </c:pt>
                <c:pt idx="304">
                  <c:v>-1.5606930026136094E-10</c:v>
                </c:pt>
                <c:pt idx="305">
                  <c:v>-1.5188439797786722E-10</c:v>
                </c:pt>
                <c:pt idx="306">
                  <c:v>-1.432160671874182E-10</c:v>
                </c:pt>
                <c:pt idx="307">
                  <c:v>-1.3097042622691962E-10</c:v>
                </c:pt>
                <c:pt idx="308">
                  <c:v>-1.1604799374906128E-10</c:v>
                </c:pt>
                <c:pt idx="309">
                  <c:v>-9.9314461095328521E-11</c:v>
                </c:pt>
                <c:pt idx="310">
                  <c:v>-8.1576649406016487E-11</c:v>
                </c:pt>
                <c:pt idx="311">
                  <c:v>-6.3563738479329281E-11</c:v>
                </c:pt>
                <c:pt idx="312">
                  <c:v>-4.5913666794330992E-11</c:v>
                </c:pt>
                <c:pt idx="313">
                  <c:v>-2.9164443697433804E-11</c:v>
                </c:pt>
                <c:pt idx="314">
                  <c:v>-1.374998677831842E-11</c:v>
                </c:pt>
                <c:pt idx="315">
                  <c:v>-1.021498569470133E-23</c:v>
                </c:pt>
                <c:pt idx="316">
                  <c:v>1.1856659755338208E-11</c:v>
                </c:pt>
                <c:pt idx="317">
                  <c:v>2.1685720216749454E-11</c:v>
                </c:pt>
                <c:pt idx="318">
                  <c:v>2.9438942709418528E-11</c:v>
                </c:pt>
                <c:pt idx="319">
                  <c:v>3.5143882576587189E-11</c:v>
                </c:pt>
                <c:pt idx="320">
                  <c:v>3.8892534655511642E-11</c:v>
                </c:pt>
                <c:pt idx="321">
                  <c:v>4.082939558138104E-11</c:v>
                </c:pt>
                <c:pt idx="322">
                  <c:v>4.113942089661882E-11</c:v>
                </c:pt>
                <c:pt idx="323">
                  <c:v>4.0036292631395999E-11</c:v>
                </c:pt>
                <c:pt idx="324">
                  <c:v>3.7751345442793258E-11</c:v>
                </c:pt>
                <c:pt idx="325">
                  <c:v>3.4523429531213117E-11</c:v>
                </c:pt>
                <c:pt idx="326">
                  <c:v>3.0589919036324647E-11</c:v>
                </c:pt>
                <c:pt idx="327">
                  <c:v>2.6179007718234773E-11</c:v>
                </c:pt>
                <c:pt idx="328">
                  <c:v>2.1503371320496377E-11</c:v>
                </c:pt>
                <c:pt idx="329">
                  <c:v>1.6755219551088137E-11</c:v>
                </c:pt>
                <c:pt idx="330">
                  <c:v>1.21027111673849E-11</c:v>
                </c:pt>
                <c:pt idx="331">
                  <c:v>7.6876638933810609E-12</c:v>
                </c:pt>
                <c:pt idx="332">
                  <c:v>3.6244571638939097E-12</c:v>
                </c:pt>
                <c:pt idx="333">
                  <c:v>2.7638749616038339E-24</c:v>
                </c:pt>
                <c:pt idx="334">
                  <c:v>-3.1253815791187619E-12</c:v>
                </c:pt>
                <c:pt idx="335">
                  <c:v>-5.7162937871132598E-12</c:v>
                </c:pt>
                <c:pt idx="336">
                  <c:v>-7.7600210473553873E-12</c:v>
                </c:pt>
                <c:pt idx="337">
                  <c:v>-9.2638268694635416E-12</c:v>
                </c:pt>
                <c:pt idx="338">
                  <c:v>-1.0251960829259551E-11</c:v>
                </c:pt>
                <c:pt idx="339">
                  <c:v>-1.0762511826247009E-11</c:v>
                </c:pt>
                <c:pt idx="340">
                  <c:v>-1.0844233612087084E-11</c:v>
                </c:pt>
                <c:pt idx="341">
                  <c:v>-1.0553452158399761E-11</c:v>
                </c:pt>
                <c:pt idx="342">
                  <c:v>-9.951146618738568E-12</c:v>
                </c:pt>
                <c:pt idx="343">
                  <c:v>-9.1002772223678181E-12</c:v>
                </c:pt>
                <c:pt idx="344">
                  <c:v>-8.063415113167017E-12</c:v>
                </c:pt>
                <c:pt idx="345">
                  <c:v>-6.9007115132362837E-12</c:v>
                </c:pt>
                <c:pt idx="346">
                  <c:v>-5.6682271399226847E-12</c:v>
                </c:pt>
                <c:pt idx="347">
                  <c:v>-4.4166279221675449E-12</c:v>
                </c:pt>
                <c:pt idx="348">
                  <c:v>-3.1902400271640204E-12</c:v>
                </c:pt>
                <c:pt idx="349">
                  <c:v>-2.0264462010909623E-12</c:v>
                </c:pt>
                <c:pt idx="350">
                  <c:v>-9.5539653562557982E-13</c:v>
                </c:pt>
                <c:pt idx="351">
                  <c:v>-8.1993112162241769E-25</c:v>
                </c:pt>
                <c:pt idx="352">
                  <c:v>8.2384163977527012E-13</c:v>
                </c:pt>
                <c:pt idx="353">
                  <c:v>1.5067986829117568E-12</c:v>
                </c:pt>
                <c:pt idx="354">
                  <c:v>2.0455193398006817E-12</c:v>
                </c:pt>
                <c:pt idx="355">
                  <c:v>2.441918250790142E-12</c:v>
                </c:pt>
                <c:pt idx="356">
                  <c:v>2.7023875346673228E-12</c:v>
                </c:pt>
                <c:pt idx="357">
                  <c:v>2.8369673163353597E-12</c:v>
                </c:pt>
                <c:pt idx="358">
                  <c:v>2.8585089452045209E-12</c:v>
                </c:pt>
                <c:pt idx="359">
                  <c:v>2.7818597861954242E-12</c:v>
                </c:pt>
                <c:pt idx="360">
                  <c:v>2.6230937696694903E-12</c:v>
                </c:pt>
                <c:pt idx="361">
                  <c:v>2.3988070318759048E-12</c:v>
                </c:pt>
                <c:pt idx="362">
                  <c:v>2.1254931472699428E-12</c:v>
                </c:pt>
                <c:pt idx="363">
                  <c:v>1.819007805851358E-12</c:v>
                </c:pt>
                <c:pt idx="364">
                  <c:v>1.4941284522735404E-12</c:v>
                </c:pt>
                <c:pt idx="365">
                  <c:v>1.1642104804054038E-12</c:v>
                </c:pt>
                <c:pt idx="366">
                  <c:v>8.4093814106269394E-13</c:v>
                </c:pt>
                <c:pt idx="367">
                  <c:v>5.3416541915307214E-13</c:v>
                </c:pt>
                <c:pt idx="368">
                  <c:v>2.5183979255659946E-13</c:v>
                </c:pt>
                <c:pt idx="369">
                  <c:v>2.2108107895447416E-25</c:v>
                </c:pt>
                <c:pt idx="370">
                  <c:v>-2.1716229850532522E-13</c:v>
                </c:pt>
                <c:pt idx="371">
                  <c:v>-3.9718782053207566E-13</c:v>
                </c:pt>
                <c:pt idx="372">
                  <c:v>-5.3919304393181635E-13</c:v>
                </c:pt>
                <c:pt idx="373">
                  <c:v>-6.4368266242083225E-13</c:v>
                </c:pt>
                <c:pt idx="374">
                  <c:v>-7.12341620217926E-13</c:v>
                </c:pt>
                <c:pt idx="375">
                  <c:v>-7.4781646551385641E-13</c:v>
                </c:pt>
                <c:pt idx="376">
                  <c:v>-7.5349477723411718E-13</c:v>
                </c:pt>
                <c:pt idx="377">
                  <c:v>-7.3329027828034532E-13</c:v>
                </c:pt>
                <c:pt idx="378">
                  <c:v>-6.9144001069407442E-13</c:v>
                </c:pt>
                <c:pt idx="379">
                  <c:v>-6.3231866849437526E-13</c:v>
                </c:pt>
                <c:pt idx="380">
                  <c:v>-5.6027391070495075E-13</c:v>
                </c:pt>
                <c:pt idx="381">
                  <c:v>-4.7948525183258885E-13</c:v>
                </c:pt>
                <c:pt idx="382">
                  <c:v>-3.938479839965909E-13</c:v>
                </c:pt>
                <c:pt idx="383">
                  <c:v>-3.0688255079920264E-13</c:v>
                </c:pt>
                <c:pt idx="384">
                  <c:v>-2.2166888731648792E-13</c:v>
                </c:pt>
                <c:pt idx="385">
                  <c:v>-1.4080447576914228E-13</c:v>
                </c:pt>
                <c:pt idx="386">
                  <c:v>-6.6384248581582296E-14</c:v>
                </c:pt>
                <c:pt idx="387">
                  <c:v>-6.7148254447059963E-26</c:v>
                </c:pt>
                <c:pt idx="388">
                  <c:v>5.724336039263366E-14</c:v>
                </c:pt>
                <c:pt idx="389">
                  <c:v>1.0469757278667544E-13</c:v>
                </c:pt>
                <c:pt idx="390">
                  <c:v>1.4212974327233215E-13</c:v>
                </c:pt>
                <c:pt idx="391">
                  <c:v>1.6967290766884438E-13</c:v>
                </c:pt>
                <c:pt idx="392">
                  <c:v>1.877712124501644E-13</c:v>
                </c:pt>
                <c:pt idx="393">
                  <c:v>1.9712228014526876E-13</c:v>
                </c:pt>
                <c:pt idx="394">
                  <c:v>1.9861906686406052E-13</c:v>
                </c:pt>
                <c:pt idx="395">
                  <c:v>1.9329321876278401E-13</c:v>
                </c:pt>
                <c:pt idx="396">
                  <c:v>1.8226160799766637E-13</c:v>
                </c:pt>
                <c:pt idx="397">
                  <c:v>1.6667739139226496E-13</c:v>
                </c:pt>
                <c:pt idx="398">
                  <c:v>1.4768659942273255E-13</c:v>
                </c:pt>
                <c:pt idx="399">
                  <c:v>1.2639094015177034E-13</c:v>
                </c:pt>
                <c:pt idx="400">
                  <c:v>1.0381720143415136E-13</c:v>
                </c:pt>
                <c:pt idx="401">
                  <c:v>8.0893362128326765E-14</c:v>
                </c:pt>
                <c:pt idx="402">
                  <c:v>5.8431284305925111E-14</c:v>
                </c:pt>
                <c:pt idx="403">
                  <c:v>3.7115656846632379E-14</c:v>
                </c:pt>
                <c:pt idx="404">
                  <c:v>1.7498697942069235E-14</c:v>
                </c:pt>
                <c:pt idx="405">
                  <c:v>1.7379102627809015E-26</c:v>
                </c:pt>
                <c:pt idx="406">
                  <c:v>-1.5089185975624529E-14</c:v>
                </c:pt>
                <c:pt idx="407">
                  <c:v>-2.7597980554228878E-14</c:v>
                </c:pt>
                <c:pt idx="408">
                  <c:v>-3.7464993567709205E-14</c:v>
                </c:pt>
                <c:pt idx="409">
                  <c:v>-4.4725292877280201E-14</c:v>
                </c:pt>
                <c:pt idx="410">
                  <c:v>-4.949595422238266E-14</c:v>
                </c:pt>
                <c:pt idx="411">
                  <c:v>-5.1960868905139736E-14</c:v>
                </c:pt>
                <c:pt idx="412">
                  <c:v>-5.2355417600582566E-14</c:v>
                </c:pt>
                <c:pt idx="413">
                  <c:v>-5.0951539283047105E-14</c:v>
                </c:pt>
                <c:pt idx="414">
                  <c:v>-4.8043638256555538E-14</c:v>
                </c:pt>
                <c:pt idx="415">
                  <c:v>-4.3935683359596312E-14</c:v>
                </c:pt>
                <c:pt idx="416">
                  <c:v>-3.8929764945876376E-14</c:v>
                </c:pt>
                <c:pt idx="417">
                  <c:v>-3.3316290107763123E-14</c:v>
                </c:pt>
                <c:pt idx="418">
                  <c:v>-2.7365917185226602E-14</c:v>
                </c:pt>
                <c:pt idx="419">
                  <c:v>-2.1323258749586062E-14</c:v>
                </c:pt>
                <c:pt idx="420">
                  <c:v>-1.54023193194686E-14</c:v>
                </c:pt>
                <c:pt idx="421">
                  <c:v>-9.7835809240580119E-15</c:v>
                </c:pt>
                <c:pt idx="422">
                  <c:v>-4.6126066982813131E-15</c:v>
                </c:pt>
                <c:pt idx="423">
                  <c:v>-5.1975329710166506E-27</c:v>
                </c:pt>
                <c:pt idx="424">
                  <c:v>3.977466239670041E-15</c:v>
                </c:pt>
                <c:pt idx="425">
                  <c:v>7.2747486918683149E-15</c:v>
                </c:pt>
                <c:pt idx="426">
                  <c:v>9.8756650839721204E-15</c:v>
                </c:pt>
                <c:pt idx="427">
                  <c:v>1.1789459203838664E-14</c:v>
                </c:pt>
                <c:pt idx="428">
                  <c:v>1.3046991881327193E-14</c:v>
                </c:pt>
                <c:pt idx="429">
                  <c:v>1.3696736337401159E-14</c:v>
                </c:pt>
                <c:pt idx="430">
                  <c:v>1.3800738244367326E-14</c:v>
                </c:pt>
                <c:pt idx="431">
                  <c:v>1.3430679937602282E-14</c:v>
                </c:pt>
                <c:pt idx="432">
                  <c:v>1.2664165549095345E-14</c:v>
                </c:pt>
                <c:pt idx="433">
                  <c:v>1.1581320394748397E-14</c:v>
                </c:pt>
                <c:pt idx="434">
                  <c:v>1.0261774627251009E-14</c:v>
                </c:pt>
                <c:pt idx="435">
                  <c:v>8.7820787250397526E-15</c:v>
                </c:pt>
                <c:pt idx="436">
                  <c:v>7.2135774519377292E-15</c:v>
                </c:pt>
                <c:pt idx="437">
                  <c:v>5.6207499816921899E-15</c:v>
                </c:pt>
                <c:pt idx="438">
                  <c:v>4.0600072929566861E-15</c:v>
                </c:pt>
                <c:pt idx="439">
                  <c:v>2.5789239321053978E-15</c:v>
                </c:pt>
                <c:pt idx="440">
                  <c:v>1.2158699249204613E-15</c:v>
                </c:pt>
                <c:pt idx="441">
                  <c:v>1.4401506344025858E-27</c:v>
                </c:pt>
                <c:pt idx="442">
                  <c:v>-1.0484487177289698E-15</c:v>
                </c:pt>
                <c:pt idx="443">
                  <c:v>-1.9176029356875598E-15</c:v>
                </c:pt>
                <c:pt idx="444">
                  <c:v>-2.6031970531244228E-15</c:v>
                </c:pt>
                <c:pt idx="445">
                  <c:v>-3.1076677060639618E-15</c:v>
                </c:pt>
                <c:pt idx="446">
                  <c:v>-3.4391497209369012E-15</c:v>
                </c:pt>
                <c:pt idx="447">
                  <c:v>-3.610420500064651E-15</c:v>
                </c:pt>
                <c:pt idx="448">
                  <c:v>-3.6378351050994896E-15</c:v>
                </c:pt>
                <c:pt idx="449">
                  <c:v>-3.5402887945002673E-15</c:v>
                </c:pt>
                <c:pt idx="450">
                  <c:v>-3.3382377953653305E-15</c:v>
                </c:pt>
                <c:pt idx="451">
                  <c:v>-3.0528029116569965E-15</c:v>
                </c:pt>
                <c:pt idx="452">
                  <c:v>-2.7049744237319821E-15</c:v>
                </c:pt>
                <c:pt idx="453">
                  <c:v>-2.3149308186275151E-15</c:v>
                </c:pt>
                <c:pt idx="454">
                  <c:v>-1.9014783719069712E-15</c:v>
                </c:pt>
                <c:pt idx="455">
                  <c:v>-1.4816136092381112E-15</c:v>
                </c:pt>
                <c:pt idx="456">
                  <c:v>-1.0702063031523601E-15</c:v>
                </c:pt>
                <c:pt idx="457">
                  <c:v>-6.7979696792116295E-16</c:v>
                </c:pt>
                <c:pt idx="458">
                  <c:v>-3.2049983253003831E-16</c:v>
                </c:pt>
                <c:pt idx="459">
                  <c:v>-3.9809664269760187E-28</c:v>
                </c:pt>
                <c:pt idx="460">
                  <c:v>2.7636808145442201E-16</c:v>
                </c:pt>
                <c:pt idx="461">
                  <c:v>5.0547464588954437E-16</c:v>
                </c:pt>
                <c:pt idx="462">
                  <c:v>6.86195293154882E-16</c:v>
                </c:pt>
                <c:pt idx="463">
                  <c:v>8.191723135331192E-16</c:v>
                </c:pt>
                <c:pt idx="464">
                  <c:v>9.0655002399047449E-16</c:v>
                </c:pt>
                <c:pt idx="465">
                  <c:v>9.5169651121139187E-16</c:v>
                </c:pt>
                <c:pt idx="466">
                  <c:v>9.5892292264114543E-16</c:v>
                </c:pt>
                <c:pt idx="467">
                  <c:v>9.3320999433344945E-16</c:v>
                </c:pt>
                <c:pt idx="468">
                  <c:v>8.7994992920805844E-16</c:v>
                </c:pt>
                <c:pt idx="469">
                  <c:v>8.0471011074414955E-16</c:v>
                </c:pt>
                <c:pt idx="470">
                  <c:v>7.130235167719902E-16</c:v>
                </c:pt>
                <c:pt idx="471">
                  <c:v>6.1020913872611622E-16</c:v>
                </c:pt>
                <c:pt idx="472">
                  <c:v>5.012242570236361E-16</c:v>
                </c:pt>
                <c:pt idx="473">
                  <c:v>3.9054910718847904E-16</c:v>
                </c:pt>
                <c:pt idx="474">
                  <c:v>2.821033187043876E-16</c:v>
                </c:pt>
                <c:pt idx="475">
                  <c:v>1.7919253524377328E-16</c:v>
                </c:pt>
                <c:pt idx="476">
                  <c:v>8.4482838621493376E-17</c:v>
                </c:pt>
                <c:pt idx="477">
                  <c:v>1.0980763505813509E-28</c:v>
                </c:pt>
                <c:pt idx="478">
                  <c:v>-7.2849835337921457E-17</c:v>
                </c:pt>
                <c:pt idx="479">
                  <c:v>-1.3324167004654096E-16</c:v>
                </c:pt>
                <c:pt idx="480">
                  <c:v>-1.808791154641065E-16</c:v>
                </c:pt>
                <c:pt idx="481">
                  <c:v>-2.1593147747097097E-16</c:v>
                </c:pt>
                <c:pt idx="482">
                  <c:v>-2.3896399188263264E-16</c:v>
                </c:pt>
                <c:pt idx="483">
                  <c:v>-2.5086447671004473E-16</c:v>
                </c:pt>
                <c:pt idx="484">
                  <c:v>-2.5276933808177494E-16</c:v>
                </c:pt>
                <c:pt idx="485">
                  <c:v>-2.4599148376728992E-16</c:v>
                </c:pt>
                <c:pt idx="486">
                  <c:v>-2.3195228302437506E-16</c:v>
                </c:pt>
                <c:pt idx="487">
                  <c:v>-2.1211928220494013E-16</c:v>
                </c:pt>
                <c:pt idx="488">
                  <c:v>-1.8795095843029893E-16</c:v>
                </c:pt>
                <c:pt idx="489">
                  <c:v>-1.608493826202562E-16</c:v>
                </c:pt>
                <c:pt idx="490">
                  <c:v>-1.3212127970559803E-16</c:v>
                </c:pt>
                <c:pt idx="491">
                  <c:v>-1.0294762694852051E-16</c:v>
                </c:pt>
                <c:pt idx="492">
                  <c:v>-7.4361627463408753E-17</c:v>
                </c:pt>
                <c:pt idx="493">
                  <c:v>-4.7234639461944652E-17</c:v>
                </c:pt>
                <c:pt idx="494">
                  <c:v>-2.2269434480502651E-17</c:v>
                </c:pt>
                <c:pt idx="495">
                  <c:v>-1.3305366589173426E-29</c:v>
                </c:pt>
                <c:pt idx="496">
                  <c:v>1.9203008107291201E-17</c:v>
                </c:pt>
                <c:pt idx="497">
                  <c:v>3.5122122902040123E-17</c:v>
                </c:pt>
                <c:pt idx="498">
                  <c:v>4.7679217181251431E-17</c:v>
                </c:pt>
                <c:pt idx="499">
                  <c:v>5.6918919490455531E-17</c:v>
                </c:pt>
                <c:pt idx="500">
                  <c:v>6.2990224372975991E-17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4B-453B-981B-BB1A68203836}"/>
            </c:ext>
          </c:extLst>
        </c:ser>
        <c:ser>
          <c:idx val="1"/>
          <c:order val="1"/>
          <c:tx>
            <c:strRef>
              <c:f>'этап 2'!$L$5</c:f>
              <c:strCache>
                <c:ptCount val="1"/>
                <c:pt idx="0">
                  <c:v>fsin0(t)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'этап 2'!$J$6:$J$506</c:f>
              <c:numCache>
                <c:formatCode>General</c:formatCode>
                <c:ptCount val="50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  <c:pt idx="62">
                  <c:v>2.0666666666666691</c:v>
                </c:pt>
                <c:pt idx="63">
                  <c:v>2.1000000000000023</c:v>
                </c:pt>
                <c:pt idx="64">
                  <c:v>2.1333333333333355</c:v>
                </c:pt>
                <c:pt idx="65">
                  <c:v>2.1666666666666687</c:v>
                </c:pt>
                <c:pt idx="66">
                  <c:v>2.200000000000002</c:v>
                </c:pt>
                <c:pt idx="67">
                  <c:v>2.2333333333333352</c:v>
                </c:pt>
                <c:pt idx="68">
                  <c:v>2.2666666666666684</c:v>
                </c:pt>
                <c:pt idx="69">
                  <c:v>2.3000000000000016</c:v>
                </c:pt>
                <c:pt idx="70">
                  <c:v>2.3333333333333348</c:v>
                </c:pt>
                <c:pt idx="71">
                  <c:v>2.366666666666668</c:v>
                </c:pt>
                <c:pt idx="72">
                  <c:v>2.4000000000000012</c:v>
                </c:pt>
                <c:pt idx="73">
                  <c:v>2.4333333333333345</c:v>
                </c:pt>
                <c:pt idx="74">
                  <c:v>2.4666666666666677</c:v>
                </c:pt>
                <c:pt idx="75">
                  <c:v>2.5000000000000009</c:v>
                </c:pt>
                <c:pt idx="76">
                  <c:v>2.5333333333333341</c:v>
                </c:pt>
                <c:pt idx="77">
                  <c:v>2.5666666666666673</c:v>
                </c:pt>
                <c:pt idx="78">
                  <c:v>2.6000000000000005</c:v>
                </c:pt>
                <c:pt idx="79">
                  <c:v>2.6333333333333337</c:v>
                </c:pt>
                <c:pt idx="80">
                  <c:v>2.666666666666667</c:v>
                </c:pt>
                <c:pt idx="81">
                  <c:v>2.7</c:v>
                </c:pt>
                <c:pt idx="82">
                  <c:v>2.7333333333333334</c:v>
                </c:pt>
                <c:pt idx="83">
                  <c:v>2.7666666666666666</c:v>
                </c:pt>
                <c:pt idx="84">
                  <c:v>2.8</c:v>
                </c:pt>
                <c:pt idx="85">
                  <c:v>2.833333333333333</c:v>
                </c:pt>
                <c:pt idx="86">
                  <c:v>2.8666666666666663</c:v>
                </c:pt>
                <c:pt idx="87">
                  <c:v>2.8999999999999995</c:v>
                </c:pt>
                <c:pt idx="88">
                  <c:v>2.9333333333333327</c:v>
                </c:pt>
                <c:pt idx="89">
                  <c:v>2.9666666666666659</c:v>
                </c:pt>
                <c:pt idx="90">
                  <c:v>2.9999999999999991</c:v>
                </c:pt>
                <c:pt idx="91">
                  <c:v>3.0333333333333323</c:v>
                </c:pt>
                <c:pt idx="92">
                  <c:v>3.0666666666666655</c:v>
                </c:pt>
                <c:pt idx="93">
                  <c:v>3.0999999999999988</c:v>
                </c:pt>
                <c:pt idx="94">
                  <c:v>3.133333333333332</c:v>
                </c:pt>
                <c:pt idx="95">
                  <c:v>3.1666666666666652</c:v>
                </c:pt>
                <c:pt idx="96">
                  <c:v>3.1999999999999984</c:v>
                </c:pt>
                <c:pt idx="97">
                  <c:v>3.2333333333333316</c:v>
                </c:pt>
                <c:pt idx="98">
                  <c:v>3.2666666666666648</c:v>
                </c:pt>
                <c:pt idx="99">
                  <c:v>3.299999999999998</c:v>
                </c:pt>
                <c:pt idx="100">
                  <c:v>3.3333333333333313</c:v>
                </c:pt>
                <c:pt idx="101">
                  <c:v>3.3666666666666645</c:v>
                </c:pt>
                <c:pt idx="102">
                  <c:v>3.3999999999999977</c:v>
                </c:pt>
                <c:pt idx="103">
                  <c:v>3.4333333333333309</c:v>
                </c:pt>
                <c:pt idx="104">
                  <c:v>3.4666666666666641</c:v>
                </c:pt>
                <c:pt idx="105">
                  <c:v>3.4999999999999973</c:v>
                </c:pt>
                <c:pt idx="106">
                  <c:v>3.5333333333333306</c:v>
                </c:pt>
                <c:pt idx="107">
                  <c:v>3.5666666666666638</c:v>
                </c:pt>
                <c:pt idx="108">
                  <c:v>3.599999999999997</c:v>
                </c:pt>
                <c:pt idx="109">
                  <c:v>3.6333333333333302</c:v>
                </c:pt>
                <c:pt idx="110">
                  <c:v>3.6666666666666634</c:v>
                </c:pt>
                <c:pt idx="111">
                  <c:v>3.6999999999999966</c:v>
                </c:pt>
                <c:pt idx="112">
                  <c:v>3.7333333333333298</c:v>
                </c:pt>
                <c:pt idx="113">
                  <c:v>3.7666666666666631</c:v>
                </c:pt>
                <c:pt idx="114">
                  <c:v>3.7999999999999963</c:v>
                </c:pt>
                <c:pt idx="115">
                  <c:v>3.8333333333333295</c:v>
                </c:pt>
                <c:pt idx="116">
                  <c:v>3.8666666666666627</c:v>
                </c:pt>
                <c:pt idx="117">
                  <c:v>3.8999999999999959</c:v>
                </c:pt>
                <c:pt idx="118">
                  <c:v>3.9333333333333291</c:v>
                </c:pt>
                <c:pt idx="119">
                  <c:v>3.9666666666666623</c:v>
                </c:pt>
                <c:pt idx="120">
                  <c:v>3.9999999999999956</c:v>
                </c:pt>
                <c:pt idx="121">
                  <c:v>4.0333333333333288</c:v>
                </c:pt>
                <c:pt idx="122">
                  <c:v>4.066666666666662</c:v>
                </c:pt>
                <c:pt idx="123">
                  <c:v>4.0999999999999952</c:v>
                </c:pt>
                <c:pt idx="124">
                  <c:v>4.1333333333333284</c:v>
                </c:pt>
                <c:pt idx="125">
                  <c:v>4.1666666666666616</c:v>
                </c:pt>
                <c:pt idx="126">
                  <c:v>4.1999999999999948</c:v>
                </c:pt>
                <c:pt idx="127">
                  <c:v>4.2333333333333281</c:v>
                </c:pt>
                <c:pt idx="128">
                  <c:v>4.2666666666666613</c:v>
                </c:pt>
                <c:pt idx="129">
                  <c:v>4.2999999999999945</c:v>
                </c:pt>
                <c:pt idx="130">
                  <c:v>4.3333333333333277</c:v>
                </c:pt>
                <c:pt idx="131">
                  <c:v>4.3666666666666609</c:v>
                </c:pt>
                <c:pt idx="132">
                  <c:v>4.3999999999999941</c:v>
                </c:pt>
                <c:pt idx="133">
                  <c:v>4.4333333333333274</c:v>
                </c:pt>
                <c:pt idx="134">
                  <c:v>4.4666666666666606</c:v>
                </c:pt>
                <c:pt idx="135">
                  <c:v>4.4999999999999938</c:v>
                </c:pt>
                <c:pt idx="136">
                  <c:v>4.533333333333327</c:v>
                </c:pt>
                <c:pt idx="137">
                  <c:v>4.5666666666666602</c:v>
                </c:pt>
                <c:pt idx="138">
                  <c:v>4.5999999999999934</c:v>
                </c:pt>
                <c:pt idx="139">
                  <c:v>4.6333333333333266</c:v>
                </c:pt>
                <c:pt idx="140">
                  <c:v>4.6666666666666599</c:v>
                </c:pt>
                <c:pt idx="141">
                  <c:v>4.6999999999999931</c:v>
                </c:pt>
                <c:pt idx="142">
                  <c:v>4.7333333333333263</c:v>
                </c:pt>
                <c:pt idx="143">
                  <c:v>4.7666666666666595</c:v>
                </c:pt>
                <c:pt idx="144">
                  <c:v>4.7999999999999927</c:v>
                </c:pt>
                <c:pt idx="145">
                  <c:v>4.8333333333333259</c:v>
                </c:pt>
                <c:pt idx="146">
                  <c:v>4.8666666666666591</c:v>
                </c:pt>
                <c:pt idx="147">
                  <c:v>4.8999999999999924</c:v>
                </c:pt>
                <c:pt idx="148">
                  <c:v>4.9333333333333256</c:v>
                </c:pt>
                <c:pt idx="149">
                  <c:v>4.9666666666666588</c:v>
                </c:pt>
                <c:pt idx="150">
                  <c:v>4.999999999999992</c:v>
                </c:pt>
                <c:pt idx="151">
                  <c:v>5.0333333333333252</c:v>
                </c:pt>
                <c:pt idx="152">
                  <c:v>5.0666666666666584</c:v>
                </c:pt>
                <c:pt idx="153">
                  <c:v>5.0999999999999917</c:v>
                </c:pt>
                <c:pt idx="154">
                  <c:v>5.1333333333333249</c:v>
                </c:pt>
                <c:pt idx="155">
                  <c:v>5.1666666666666581</c:v>
                </c:pt>
                <c:pt idx="156">
                  <c:v>5.1999999999999913</c:v>
                </c:pt>
                <c:pt idx="157">
                  <c:v>5.2333333333333245</c:v>
                </c:pt>
                <c:pt idx="158">
                  <c:v>5.2666666666666577</c:v>
                </c:pt>
                <c:pt idx="159">
                  <c:v>5.2999999999999909</c:v>
                </c:pt>
                <c:pt idx="160">
                  <c:v>5.3333333333333242</c:v>
                </c:pt>
                <c:pt idx="161">
                  <c:v>5.3666666666666574</c:v>
                </c:pt>
                <c:pt idx="162">
                  <c:v>5.3999999999999906</c:v>
                </c:pt>
                <c:pt idx="163">
                  <c:v>5.4333333333333238</c:v>
                </c:pt>
                <c:pt idx="164">
                  <c:v>5.466666666666657</c:v>
                </c:pt>
                <c:pt idx="165">
                  <c:v>5.4999999999999902</c:v>
                </c:pt>
                <c:pt idx="166">
                  <c:v>5.5333333333333234</c:v>
                </c:pt>
                <c:pt idx="167">
                  <c:v>5.5666666666666567</c:v>
                </c:pt>
                <c:pt idx="168">
                  <c:v>5.5999999999999899</c:v>
                </c:pt>
                <c:pt idx="169">
                  <c:v>5.6333333333333231</c:v>
                </c:pt>
                <c:pt idx="170">
                  <c:v>5.6666666666666563</c:v>
                </c:pt>
                <c:pt idx="171">
                  <c:v>5.6999999999999895</c:v>
                </c:pt>
                <c:pt idx="172">
                  <c:v>5.7333333333333227</c:v>
                </c:pt>
                <c:pt idx="173">
                  <c:v>5.7666666666666559</c:v>
                </c:pt>
                <c:pt idx="174">
                  <c:v>5.7999999999999892</c:v>
                </c:pt>
                <c:pt idx="175">
                  <c:v>5.8333333333333224</c:v>
                </c:pt>
                <c:pt idx="176">
                  <c:v>5.8666666666666556</c:v>
                </c:pt>
                <c:pt idx="177">
                  <c:v>5.8999999999999888</c:v>
                </c:pt>
                <c:pt idx="178">
                  <c:v>5.933333333333322</c:v>
                </c:pt>
                <c:pt idx="179">
                  <c:v>5.9666666666666552</c:v>
                </c:pt>
                <c:pt idx="180">
                  <c:v>5.9999999999999885</c:v>
                </c:pt>
                <c:pt idx="181">
                  <c:v>6.0333333333333217</c:v>
                </c:pt>
                <c:pt idx="182">
                  <c:v>6.0666666666666549</c:v>
                </c:pt>
                <c:pt idx="183">
                  <c:v>6.0999999999999881</c:v>
                </c:pt>
                <c:pt idx="184">
                  <c:v>6.1333333333333213</c:v>
                </c:pt>
                <c:pt idx="185">
                  <c:v>6.1666666666666545</c:v>
                </c:pt>
                <c:pt idx="186">
                  <c:v>6.1999999999999877</c:v>
                </c:pt>
                <c:pt idx="187">
                  <c:v>6.233333333333321</c:v>
                </c:pt>
                <c:pt idx="188">
                  <c:v>6.2666666666666542</c:v>
                </c:pt>
                <c:pt idx="189">
                  <c:v>6.2999999999999874</c:v>
                </c:pt>
                <c:pt idx="190">
                  <c:v>6.3333333333333206</c:v>
                </c:pt>
                <c:pt idx="191">
                  <c:v>6.3666666666666538</c:v>
                </c:pt>
                <c:pt idx="192">
                  <c:v>6.399999999999987</c:v>
                </c:pt>
                <c:pt idx="193">
                  <c:v>6.4333333333333202</c:v>
                </c:pt>
                <c:pt idx="194">
                  <c:v>6.4666666666666535</c:v>
                </c:pt>
                <c:pt idx="195">
                  <c:v>6.4999999999999867</c:v>
                </c:pt>
                <c:pt idx="196">
                  <c:v>6.5333333333333199</c:v>
                </c:pt>
                <c:pt idx="197">
                  <c:v>6.5666666666666531</c:v>
                </c:pt>
                <c:pt idx="198">
                  <c:v>6.5999999999999863</c:v>
                </c:pt>
                <c:pt idx="199">
                  <c:v>6.6333333333333195</c:v>
                </c:pt>
                <c:pt idx="200">
                  <c:v>6.6666666666666528</c:v>
                </c:pt>
                <c:pt idx="201">
                  <c:v>6.699999999999986</c:v>
                </c:pt>
                <c:pt idx="202">
                  <c:v>6.7333333333333192</c:v>
                </c:pt>
                <c:pt idx="203">
                  <c:v>6.7666666666666524</c:v>
                </c:pt>
                <c:pt idx="204">
                  <c:v>6.7999999999999856</c:v>
                </c:pt>
                <c:pt idx="205">
                  <c:v>6.8333333333333188</c:v>
                </c:pt>
                <c:pt idx="206">
                  <c:v>6.866666666666652</c:v>
                </c:pt>
                <c:pt idx="207">
                  <c:v>6.8999999999999853</c:v>
                </c:pt>
                <c:pt idx="208">
                  <c:v>6.9333333333333185</c:v>
                </c:pt>
                <c:pt idx="209">
                  <c:v>6.9666666666666517</c:v>
                </c:pt>
                <c:pt idx="210">
                  <c:v>6.9999999999999849</c:v>
                </c:pt>
                <c:pt idx="211">
                  <c:v>7.0333333333333181</c:v>
                </c:pt>
                <c:pt idx="212">
                  <c:v>7.0666666666666513</c:v>
                </c:pt>
                <c:pt idx="213">
                  <c:v>7.0999999999999845</c:v>
                </c:pt>
                <c:pt idx="214">
                  <c:v>7.1333333333333178</c:v>
                </c:pt>
                <c:pt idx="215">
                  <c:v>7.166666666666651</c:v>
                </c:pt>
                <c:pt idx="216">
                  <c:v>7.1999999999999842</c:v>
                </c:pt>
                <c:pt idx="217">
                  <c:v>7.2333333333333174</c:v>
                </c:pt>
                <c:pt idx="218">
                  <c:v>7.2666666666666506</c:v>
                </c:pt>
                <c:pt idx="219">
                  <c:v>7.2999999999999838</c:v>
                </c:pt>
                <c:pt idx="220">
                  <c:v>7.3333333333333171</c:v>
                </c:pt>
                <c:pt idx="221">
                  <c:v>7.3666666666666503</c:v>
                </c:pt>
                <c:pt idx="222">
                  <c:v>7.3999999999999835</c:v>
                </c:pt>
                <c:pt idx="223">
                  <c:v>7.4333333333333167</c:v>
                </c:pt>
                <c:pt idx="224">
                  <c:v>7.4666666666666499</c:v>
                </c:pt>
                <c:pt idx="225">
                  <c:v>7.4999999999999831</c:v>
                </c:pt>
                <c:pt idx="226">
                  <c:v>7.5333333333333163</c:v>
                </c:pt>
                <c:pt idx="227">
                  <c:v>7.5666666666666496</c:v>
                </c:pt>
                <c:pt idx="228">
                  <c:v>7.5999999999999828</c:v>
                </c:pt>
                <c:pt idx="229">
                  <c:v>7.633333333333316</c:v>
                </c:pt>
                <c:pt idx="230">
                  <c:v>7.6666666666666492</c:v>
                </c:pt>
                <c:pt idx="231">
                  <c:v>7.6999999999999824</c:v>
                </c:pt>
                <c:pt idx="232">
                  <c:v>7.7333333333333156</c:v>
                </c:pt>
                <c:pt idx="233">
                  <c:v>7.7666666666666488</c:v>
                </c:pt>
                <c:pt idx="234">
                  <c:v>7.7999999999999821</c:v>
                </c:pt>
                <c:pt idx="235">
                  <c:v>7.8333333333333153</c:v>
                </c:pt>
                <c:pt idx="236">
                  <c:v>7.8666666666666485</c:v>
                </c:pt>
                <c:pt idx="237">
                  <c:v>7.8999999999999817</c:v>
                </c:pt>
                <c:pt idx="238">
                  <c:v>7.9333333333333149</c:v>
                </c:pt>
                <c:pt idx="239">
                  <c:v>7.9666666666666481</c:v>
                </c:pt>
                <c:pt idx="240">
                  <c:v>7.9999999999999813</c:v>
                </c:pt>
                <c:pt idx="241">
                  <c:v>8.0333333333333155</c:v>
                </c:pt>
                <c:pt idx="242">
                  <c:v>8.0666666666666487</c:v>
                </c:pt>
                <c:pt idx="243">
                  <c:v>8.0999999999999819</c:v>
                </c:pt>
                <c:pt idx="244">
                  <c:v>8.1333333333333151</c:v>
                </c:pt>
                <c:pt idx="245">
                  <c:v>8.1666666666666483</c:v>
                </c:pt>
                <c:pt idx="246">
                  <c:v>8.1999999999999815</c:v>
                </c:pt>
                <c:pt idx="247">
                  <c:v>8.2333333333333147</c:v>
                </c:pt>
                <c:pt idx="248">
                  <c:v>8.266666666666648</c:v>
                </c:pt>
                <c:pt idx="249">
                  <c:v>8.2999999999999812</c:v>
                </c:pt>
                <c:pt idx="250">
                  <c:v>8.3333333333333144</c:v>
                </c:pt>
                <c:pt idx="251">
                  <c:v>8.3666666666666476</c:v>
                </c:pt>
                <c:pt idx="252">
                  <c:v>8.3999999999999808</c:v>
                </c:pt>
                <c:pt idx="253">
                  <c:v>8.433333333333314</c:v>
                </c:pt>
                <c:pt idx="254">
                  <c:v>8.4666666666666472</c:v>
                </c:pt>
                <c:pt idx="255">
                  <c:v>8.4999999999999805</c:v>
                </c:pt>
                <c:pt idx="256">
                  <c:v>8.5333333333333137</c:v>
                </c:pt>
                <c:pt idx="257">
                  <c:v>8.5666666666666469</c:v>
                </c:pt>
                <c:pt idx="258">
                  <c:v>8.5999999999999801</c:v>
                </c:pt>
                <c:pt idx="259">
                  <c:v>8.6333333333333133</c:v>
                </c:pt>
                <c:pt idx="260">
                  <c:v>8.6666666666666465</c:v>
                </c:pt>
                <c:pt idx="261">
                  <c:v>8.6999999999999797</c:v>
                </c:pt>
                <c:pt idx="262">
                  <c:v>8.733333333333313</c:v>
                </c:pt>
                <c:pt idx="263">
                  <c:v>8.7666666666666462</c:v>
                </c:pt>
                <c:pt idx="264">
                  <c:v>8.7999999999999794</c:v>
                </c:pt>
                <c:pt idx="265">
                  <c:v>8.8333333333333126</c:v>
                </c:pt>
                <c:pt idx="266">
                  <c:v>8.8666666666666458</c:v>
                </c:pt>
                <c:pt idx="267">
                  <c:v>8.899999999999979</c:v>
                </c:pt>
                <c:pt idx="268">
                  <c:v>8.9333333333333123</c:v>
                </c:pt>
                <c:pt idx="269">
                  <c:v>8.9666666666666455</c:v>
                </c:pt>
                <c:pt idx="270">
                  <c:v>8.9999999999999787</c:v>
                </c:pt>
                <c:pt idx="271">
                  <c:v>9.0333333333333119</c:v>
                </c:pt>
                <c:pt idx="272">
                  <c:v>9.0666666666666451</c:v>
                </c:pt>
                <c:pt idx="273">
                  <c:v>9.0999999999999783</c:v>
                </c:pt>
                <c:pt idx="274">
                  <c:v>9.1333333333333115</c:v>
                </c:pt>
                <c:pt idx="275">
                  <c:v>9.1666666666666448</c:v>
                </c:pt>
                <c:pt idx="276">
                  <c:v>9.199999999999978</c:v>
                </c:pt>
                <c:pt idx="277">
                  <c:v>9.2333333333333112</c:v>
                </c:pt>
                <c:pt idx="278">
                  <c:v>9.2666666666666444</c:v>
                </c:pt>
                <c:pt idx="279">
                  <c:v>9.2999999999999776</c:v>
                </c:pt>
                <c:pt idx="280">
                  <c:v>9.3333333333333108</c:v>
                </c:pt>
                <c:pt idx="281">
                  <c:v>9.366666666666644</c:v>
                </c:pt>
                <c:pt idx="282">
                  <c:v>9.3999999999999773</c:v>
                </c:pt>
                <c:pt idx="283">
                  <c:v>9.4333333333333105</c:v>
                </c:pt>
                <c:pt idx="284">
                  <c:v>9.4666666666666437</c:v>
                </c:pt>
                <c:pt idx="285">
                  <c:v>9.4999999999999769</c:v>
                </c:pt>
                <c:pt idx="286">
                  <c:v>9.5333333333333101</c:v>
                </c:pt>
                <c:pt idx="287">
                  <c:v>9.5666666666666433</c:v>
                </c:pt>
                <c:pt idx="288">
                  <c:v>9.5999999999999766</c:v>
                </c:pt>
                <c:pt idx="289">
                  <c:v>9.6333333333333098</c:v>
                </c:pt>
                <c:pt idx="290">
                  <c:v>9.666666666666643</c:v>
                </c:pt>
                <c:pt idx="291">
                  <c:v>9.6999999999999762</c:v>
                </c:pt>
                <c:pt idx="292">
                  <c:v>9.7333333333333094</c:v>
                </c:pt>
                <c:pt idx="293">
                  <c:v>9.7666666666666426</c:v>
                </c:pt>
                <c:pt idx="294">
                  <c:v>9.7999999999999758</c:v>
                </c:pt>
                <c:pt idx="295">
                  <c:v>9.8333333333333091</c:v>
                </c:pt>
                <c:pt idx="296">
                  <c:v>9.8666666666666423</c:v>
                </c:pt>
                <c:pt idx="297">
                  <c:v>9.8999999999999755</c:v>
                </c:pt>
                <c:pt idx="298">
                  <c:v>9.9333333333333087</c:v>
                </c:pt>
                <c:pt idx="299">
                  <c:v>9.9666666666666419</c:v>
                </c:pt>
                <c:pt idx="300">
                  <c:v>9.9999999999999751</c:v>
                </c:pt>
                <c:pt idx="301">
                  <c:v>10.033333333333308</c:v>
                </c:pt>
                <c:pt idx="302">
                  <c:v>10.066666666666642</c:v>
                </c:pt>
                <c:pt idx="303">
                  <c:v>10.099999999999975</c:v>
                </c:pt>
                <c:pt idx="304">
                  <c:v>10.133333333333308</c:v>
                </c:pt>
                <c:pt idx="305">
                  <c:v>10.166666666666641</c:v>
                </c:pt>
                <c:pt idx="306">
                  <c:v>10.199999999999974</c:v>
                </c:pt>
                <c:pt idx="307">
                  <c:v>10.233333333333308</c:v>
                </c:pt>
                <c:pt idx="308">
                  <c:v>10.266666666666641</c:v>
                </c:pt>
                <c:pt idx="309">
                  <c:v>10.299999999999974</c:v>
                </c:pt>
                <c:pt idx="310">
                  <c:v>10.333333333333307</c:v>
                </c:pt>
                <c:pt idx="311">
                  <c:v>10.36666666666664</c:v>
                </c:pt>
                <c:pt idx="312">
                  <c:v>10.399999999999974</c:v>
                </c:pt>
                <c:pt idx="313">
                  <c:v>10.433333333333307</c:v>
                </c:pt>
                <c:pt idx="314">
                  <c:v>10.46666666666664</c:v>
                </c:pt>
                <c:pt idx="315">
                  <c:v>10.499999999999973</c:v>
                </c:pt>
                <c:pt idx="316">
                  <c:v>10.533333333333307</c:v>
                </c:pt>
                <c:pt idx="317">
                  <c:v>10.56666666666664</c:v>
                </c:pt>
                <c:pt idx="318">
                  <c:v>10.599999999999973</c:v>
                </c:pt>
                <c:pt idx="319">
                  <c:v>10.633333333333306</c:v>
                </c:pt>
                <c:pt idx="320">
                  <c:v>10.666666666666639</c:v>
                </c:pt>
                <c:pt idx="321">
                  <c:v>10.699999999999973</c:v>
                </c:pt>
                <c:pt idx="322">
                  <c:v>10.733333333333306</c:v>
                </c:pt>
                <c:pt idx="323">
                  <c:v>10.766666666666639</c:v>
                </c:pt>
                <c:pt idx="324">
                  <c:v>10.799999999999972</c:v>
                </c:pt>
                <c:pt idx="325">
                  <c:v>10.833333333333306</c:v>
                </c:pt>
                <c:pt idx="326">
                  <c:v>10.866666666666639</c:v>
                </c:pt>
                <c:pt idx="327">
                  <c:v>10.899999999999972</c:v>
                </c:pt>
                <c:pt idx="328">
                  <c:v>10.933333333333305</c:v>
                </c:pt>
                <c:pt idx="329">
                  <c:v>10.966666666666638</c:v>
                </c:pt>
                <c:pt idx="330">
                  <c:v>10.999999999999972</c:v>
                </c:pt>
                <c:pt idx="331">
                  <c:v>11.033333333333305</c:v>
                </c:pt>
                <c:pt idx="332">
                  <c:v>11.066666666666638</c:v>
                </c:pt>
                <c:pt idx="333">
                  <c:v>11.099999999999971</c:v>
                </c:pt>
                <c:pt idx="334">
                  <c:v>11.133333333333304</c:v>
                </c:pt>
                <c:pt idx="335">
                  <c:v>11.166666666666638</c:v>
                </c:pt>
                <c:pt idx="336">
                  <c:v>11.199999999999971</c:v>
                </c:pt>
                <c:pt idx="337">
                  <c:v>11.233333333333304</c:v>
                </c:pt>
                <c:pt idx="338">
                  <c:v>11.266666666666637</c:v>
                </c:pt>
                <c:pt idx="339">
                  <c:v>11.299999999999971</c:v>
                </c:pt>
                <c:pt idx="340">
                  <c:v>11.333333333333304</c:v>
                </c:pt>
                <c:pt idx="341">
                  <c:v>11.366666666666637</c:v>
                </c:pt>
                <c:pt idx="342">
                  <c:v>11.39999999999997</c:v>
                </c:pt>
                <c:pt idx="343">
                  <c:v>11.433333333333303</c:v>
                </c:pt>
                <c:pt idx="344">
                  <c:v>11.466666666666637</c:v>
                </c:pt>
                <c:pt idx="345">
                  <c:v>11.49999999999997</c:v>
                </c:pt>
                <c:pt idx="346">
                  <c:v>11.533333333333303</c:v>
                </c:pt>
                <c:pt idx="347">
                  <c:v>11.566666666666636</c:v>
                </c:pt>
                <c:pt idx="348">
                  <c:v>11.599999999999969</c:v>
                </c:pt>
                <c:pt idx="349">
                  <c:v>11.633333333333303</c:v>
                </c:pt>
                <c:pt idx="350">
                  <c:v>11.666666666666636</c:v>
                </c:pt>
                <c:pt idx="351">
                  <c:v>11.699999999999969</c:v>
                </c:pt>
                <c:pt idx="352">
                  <c:v>11.733333333333302</c:v>
                </c:pt>
                <c:pt idx="353">
                  <c:v>11.766666666666636</c:v>
                </c:pt>
                <c:pt idx="354">
                  <c:v>11.799999999999969</c:v>
                </c:pt>
                <c:pt idx="355">
                  <c:v>11.833333333333302</c:v>
                </c:pt>
                <c:pt idx="356">
                  <c:v>11.866666666666635</c:v>
                </c:pt>
                <c:pt idx="357">
                  <c:v>11.899999999999968</c:v>
                </c:pt>
                <c:pt idx="358">
                  <c:v>11.933333333333302</c:v>
                </c:pt>
                <c:pt idx="359">
                  <c:v>11.966666666666635</c:v>
                </c:pt>
                <c:pt idx="360">
                  <c:v>11.999999999999968</c:v>
                </c:pt>
                <c:pt idx="361">
                  <c:v>12.033333333333301</c:v>
                </c:pt>
                <c:pt idx="362">
                  <c:v>12.066666666666634</c:v>
                </c:pt>
                <c:pt idx="363">
                  <c:v>12.099999999999968</c:v>
                </c:pt>
                <c:pt idx="364">
                  <c:v>12.133333333333301</c:v>
                </c:pt>
                <c:pt idx="365">
                  <c:v>12.166666666666634</c:v>
                </c:pt>
                <c:pt idx="366">
                  <c:v>12.199999999999967</c:v>
                </c:pt>
                <c:pt idx="367">
                  <c:v>12.233333333333301</c:v>
                </c:pt>
                <c:pt idx="368">
                  <c:v>12.266666666666634</c:v>
                </c:pt>
                <c:pt idx="369">
                  <c:v>12.299999999999967</c:v>
                </c:pt>
                <c:pt idx="370">
                  <c:v>12.3333333333333</c:v>
                </c:pt>
                <c:pt idx="371">
                  <c:v>12.366666666666633</c:v>
                </c:pt>
                <c:pt idx="372">
                  <c:v>12.399999999999967</c:v>
                </c:pt>
                <c:pt idx="373">
                  <c:v>12.4333333333333</c:v>
                </c:pt>
                <c:pt idx="374">
                  <c:v>12.466666666666633</c:v>
                </c:pt>
                <c:pt idx="375">
                  <c:v>12.499999999999966</c:v>
                </c:pt>
                <c:pt idx="376">
                  <c:v>12.533333333333299</c:v>
                </c:pt>
                <c:pt idx="377">
                  <c:v>12.566666666666633</c:v>
                </c:pt>
                <c:pt idx="378">
                  <c:v>12.599999999999966</c:v>
                </c:pt>
                <c:pt idx="379">
                  <c:v>12.633333333333299</c:v>
                </c:pt>
                <c:pt idx="380">
                  <c:v>12.666666666666632</c:v>
                </c:pt>
                <c:pt idx="381">
                  <c:v>12.699999999999966</c:v>
                </c:pt>
                <c:pt idx="382">
                  <c:v>12.733333333333299</c:v>
                </c:pt>
                <c:pt idx="383">
                  <c:v>12.766666666666632</c:v>
                </c:pt>
                <c:pt idx="384">
                  <c:v>12.799999999999965</c:v>
                </c:pt>
                <c:pt idx="385">
                  <c:v>12.833333333333298</c:v>
                </c:pt>
                <c:pt idx="386">
                  <c:v>12.866666666666632</c:v>
                </c:pt>
                <c:pt idx="387">
                  <c:v>12.899999999999965</c:v>
                </c:pt>
                <c:pt idx="388">
                  <c:v>12.933333333333298</c:v>
                </c:pt>
                <c:pt idx="389">
                  <c:v>12.966666666666631</c:v>
                </c:pt>
                <c:pt idx="390">
                  <c:v>12.999999999999964</c:v>
                </c:pt>
                <c:pt idx="391">
                  <c:v>13.033333333333298</c:v>
                </c:pt>
                <c:pt idx="392">
                  <c:v>13.066666666666631</c:v>
                </c:pt>
                <c:pt idx="393">
                  <c:v>13.099999999999964</c:v>
                </c:pt>
                <c:pt idx="394">
                  <c:v>13.133333333333297</c:v>
                </c:pt>
                <c:pt idx="395">
                  <c:v>13.166666666666631</c:v>
                </c:pt>
                <c:pt idx="396">
                  <c:v>13.199999999999964</c:v>
                </c:pt>
                <c:pt idx="397">
                  <c:v>13.233333333333297</c:v>
                </c:pt>
                <c:pt idx="398">
                  <c:v>13.26666666666663</c:v>
                </c:pt>
                <c:pt idx="399">
                  <c:v>13.299999999999963</c:v>
                </c:pt>
                <c:pt idx="400">
                  <c:v>13.333333333333297</c:v>
                </c:pt>
                <c:pt idx="401">
                  <c:v>13.36666666666663</c:v>
                </c:pt>
                <c:pt idx="402">
                  <c:v>13.399999999999963</c:v>
                </c:pt>
                <c:pt idx="403">
                  <c:v>13.433333333333296</c:v>
                </c:pt>
                <c:pt idx="404">
                  <c:v>13.466666666666629</c:v>
                </c:pt>
                <c:pt idx="405">
                  <c:v>13.499999999999963</c:v>
                </c:pt>
                <c:pt idx="406">
                  <c:v>13.533333333333296</c:v>
                </c:pt>
                <c:pt idx="407">
                  <c:v>13.566666666666629</c:v>
                </c:pt>
                <c:pt idx="408">
                  <c:v>13.599999999999962</c:v>
                </c:pt>
                <c:pt idx="409">
                  <c:v>13.633333333333296</c:v>
                </c:pt>
                <c:pt idx="410">
                  <c:v>13.666666666666629</c:v>
                </c:pt>
                <c:pt idx="411">
                  <c:v>13.699999999999962</c:v>
                </c:pt>
                <c:pt idx="412">
                  <c:v>13.733333333333295</c:v>
                </c:pt>
                <c:pt idx="413">
                  <c:v>13.766666666666628</c:v>
                </c:pt>
                <c:pt idx="414">
                  <c:v>13.799999999999962</c:v>
                </c:pt>
                <c:pt idx="415">
                  <c:v>13.833333333333295</c:v>
                </c:pt>
                <c:pt idx="416">
                  <c:v>13.866666666666628</c:v>
                </c:pt>
                <c:pt idx="417">
                  <c:v>13.899999999999961</c:v>
                </c:pt>
                <c:pt idx="418">
                  <c:v>13.933333333333294</c:v>
                </c:pt>
                <c:pt idx="419">
                  <c:v>13.966666666666628</c:v>
                </c:pt>
                <c:pt idx="420">
                  <c:v>13.999999999999961</c:v>
                </c:pt>
                <c:pt idx="421">
                  <c:v>14.033333333333294</c:v>
                </c:pt>
                <c:pt idx="422">
                  <c:v>14.066666666666627</c:v>
                </c:pt>
                <c:pt idx="423">
                  <c:v>14.099999999999961</c:v>
                </c:pt>
                <c:pt idx="424">
                  <c:v>14.133333333333294</c:v>
                </c:pt>
                <c:pt idx="425">
                  <c:v>14.166666666666627</c:v>
                </c:pt>
                <c:pt idx="426">
                  <c:v>14.19999999999996</c:v>
                </c:pt>
                <c:pt idx="427">
                  <c:v>14.233333333333293</c:v>
                </c:pt>
                <c:pt idx="428">
                  <c:v>14.266666666666627</c:v>
                </c:pt>
                <c:pt idx="429">
                  <c:v>14.29999999999996</c:v>
                </c:pt>
                <c:pt idx="430">
                  <c:v>14.333333333333293</c:v>
                </c:pt>
                <c:pt idx="431">
                  <c:v>14.366666666666626</c:v>
                </c:pt>
                <c:pt idx="432">
                  <c:v>14.399999999999959</c:v>
                </c:pt>
                <c:pt idx="433">
                  <c:v>14.433333333333293</c:v>
                </c:pt>
                <c:pt idx="434">
                  <c:v>14.466666666666626</c:v>
                </c:pt>
                <c:pt idx="435">
                  <c:v>14.499999999999959</c:v>
                </c:pt>
                <c:pt idx="436">
                  <c:v>14.533333333333292</c:v>
                </c:pt>
                <c:pt idx="437">
                  <c:v>14.566666666666626</c:v>
                </c:pt>
                <c:pt idx="438">
                  <c:v>14.599999999999959</c:v>
                </c:pt>
                <c:pt idx="439">
                  <c:v>14.633333333333292</c:v>
                </c:pt>
                <c:pt idx="440">
                  <c:v>14.666666666666625</c:v>
                </c:pt>
                <c:pt idx="441">
                  <c:v>14.699999999999958</c:v>
                </c:pt>
                <c:pt idx="442">
                  <c:v>14.733333333333292</c:v>
                </c:pt>
                <c:pt idx="443">
                  <c:v>14.766666666666625</c:v>
                </c:pt>
                <c:pt idx="444">
                  <c:v>14.799999999999958</c:v>
                </c:pt>
                <c:pt idx="445">
                  <c:v>14.833333333333291</c:v>
                </c:pt>
                <c:pt idx="446">
                  <c:v>14.866666666666625</c:v>
                </c:pt>
                <c:pt idx="447">
                  <c:v>14.899999999999958</c:v>
                </c:pt>
                <c:pt idx="448">
                  <c:v>14.933333333333291</c:v>
                </c:pt>
                <c:pt idx="449">
                  <c:v>14.966666666666624</c:v>
                </c:pt>
                <c:pt idx="450">
                  <c:v>14.999999999999957</c:v>
                </c:pt>
                <c:pt idx="451">
                  <c:v>15.033333333333291</c:v>
                </c:pt>
                <c:pt idx="452">
                  <c:v>15.066666666666624</c:v>
                </c:pt>
                <c:pt idx="453">
                  <c:v>15.099999999999957</c:v>
                </c:pt>
                <c:pt idx="454">
                  <c:v>15.13333333333329</c:v>
                </c:pt>
                <c:pt idx="455">
                  <c:v>15.166666666666623</c:v>
                </c:pt>
                <c:pt idx="456">
                  <c:v>15.199999999999957</c:v>
                </c:pt>
                <c:pt idx="457">
                  <c:v>15.23333333333329</c:v>
                </c:pt>
                <c:pt idx="458">
                  <c:v>15.266666666666623</c:v>
                </c:pt>
                <c:pt idx="459">
                  <c:v>15.299999999999956</c:v>
                </c:pt>
                <c:pt idx="460">
                  <c:v>15.33333333333329</c:v>
                </c:pt>
                <c:pt idx="461">
                  <c:v>15.366666666666623</c:v>
                </c:pt>
                <c:pt idx="462">
                  <c:v>15.399999999999956</c:v>
                </c:pt>
                <c:pt idx="463">
                  <c:v>15.433333333333289</c:v>
                </c:pt>
                <c:pt idx="464">
                  <c:v>15.466666666666622</c:v>
                </c:pt>
                <c:pt idx="465">
                  <c:v>15.499999999999956</c:v>
                </c:pt>
                <c:pt idx="466">
                  <c:v>15.533333333333289</c:v>
                </c:pt>
                <c:pt idx="467">
                  <c:v>15.566666666666622</c:v>
                </c:pt>
                <c:pt idx="468">
                  <c:v>15.599999999999955</c:v>
                </c:pt>
                <c:pt idx="469">
                  <c:v>15.633333333333288</c:v>
                </c:pt>
                <c:pt idx="470">
                  <c:v>15.666666666666622</c:v>
                </c:pt>
                <c:pt idx="471">
                  <c:v>15.699999999999955</c:v>
                </c:pt>
                <c:pt idx="472">
                  <c:v>15.733333333333288</c:v>
                </c:pt>
                <c:pt idx="473">
                  <c:v>15.766666666666621</c:v>
                </c:pt>
                <c:pt idx="474">
                  <c:v>15.799999999999955</c:v>
                </c:pt>
                <c:pt idx="475">
                  <c:v>15.833333333333288</c:v>
                </c:pt>
                <c:pt idx="476">
                  <c:v>15.866666666666621</c:v>
                </c:pt>
                <c:pt idx="477">
                  <c:v>15.899999999999954</c:v>
                </c:pt>
                <c:pt idx="478">
                  <c:v>15.933333333333287</c:v>
                </c:pt>
                <c:pt idx="479">
                  <c:v>15.966666666666621</c:v>
                </c:pt>
                <c:pt idx="480">
                  <c:v>15.999999999999954</c:v>
                </c:pt>
                <c:pt idx="481">
                  <c:v>16.033333333333289</c:v>
                </c:pt>
                <c:pt idx="482">
                  <c:v>16.066666666666624</c:v>
                </c:pt>
                <c:pt idx="483">
                  <c:v>16.099999999999959</c:v>
                </c:pt>
                <c:pt idx="484">
                  <c:v>16.133333333333294</c:v>
                </c:pt>
                <c:pt idx="485">
                  <c:v>16.166666666666629</c:v>
                </c:pt>
                <c:pt idx="486">
                  <c:v>16.199999999999964</c:v>
                </c:pt>
                <c:pt idx="487">
                  <c:v>16.233333333333299</c:v>
                </c:pt>
                <c:pt idx="488">
                  <c:v>16.266666666666634</c:v>
                </c:pt>
                <c:pt idx="489">
                  <c:v>16.299999999999969</c:v>
                </c:pt>
                <c:pt idx="490">
                  <c:v>16.333333333333304</c:v>
                </c:pt>
                <c:pt idx="491">
                  <c:v>16.366666666666639</c:v>
                </c:pt>
                <c:pt idx="492">
                  <c:v>16.399999999999974</c:v>
                </c:pt>
                <c:pt idx="493">
                  <c:v>16.433333333333309</c:v>
                </c:pt>
                <c:pt idx="494">
                  <c:v>16.466666666666644</c:v>
                </c:pt>
                <c:pt idx="495">
                  <c:v>16.499999999999979</c:v>
                </c:pt>
                <c:pt idx="496">
                  <c:v>16.533333333333314</c:v>
                </c:pt>
                <c:pt idx="497">
                  <c:v>16.566666666666649</c:v>
                </c:pt>
                <c:pt idx="498">
                  <c:v>16.599999999999984</c:v>
                </c:pt>
                <c:pt idx="499">
                  <c:v>16.633333333333319</c:v>
                </c:pt>
                <c:pt idx="500">
                  <c:v>16.666666666666654</c:v>
                </c:pt>
              </c:numCache>
            </c:numRef>
          </c:cat>
          <c:val>
            <c:numRef>
              <c:f>'этап 2'!$L$6:$L$506</c:f>
              <c:numCache>
                <c:formatCode>General</c:formatCode>
                <c:ptCount val="501"/>
                <c:pt idx="0">
                  <c:v>0</c:v>
                </c:pt>
                <c:pt idx="1">
                  <c:v>0.16125020238456678</c:v>
                </c:pt>
                <c:pt idx="2">
                  <c:v>0.2949251176943164</c:v>
                </c:pt>
                <c:pt idx="3">
                  <c:v>0.40036870145840403</c:v>
                </c:pt>
                <c:pt idx="4">
                  <c:v>0.47795570548436617</c:v>
                </c:pt>
                <c:pt idx="5">
                  <c:v>0.52893725668583624</c:v>
                </c:pt>
                <c:pt idx="6">
                  <c:v>0.55527850478871466</c:v>
                </c:pt>
                <c:pt idx="7">
                  <c:v>0.55949483939371691</c:v>
                </c:pt>
                <c:pt idx="8">
                  <c:v>0.54449232943780035</c:v>
                </c:pt>
                <c:pt idx="9">
                  <c:v>0.51341711903259202</c:v>
                </c:pt>
                <c:pt idx="10">
                  <c:v>0.46951756344417583</c:v>
                </c:pt>
                <c:pt idx="11">
                  <c:v>0.41602194355876382</c:v>
                </c:pt>
                <c:pt idx="12">
                  <c:v>0.3560336873872324</c:v>
                </c:pt>
                <c:pt idx="13">
                  <c:v>0.29244517839995177</c:v>
                </c:pt>
                <c:pt idx="14">
                  <c:v>0.22787046262264748</c:v>
                </c:pt>
                <c:pt idx="15">
                  <c:v>0.16459649390395295</c:v>
                </c:pt>
                <c:pt idx="16">
                  <c:v>0.10455198886116611</c:v>
                </c:pt>
                <c:pt idx="17">
                  <c:v>4.9292504235690593E-2</c:v>
                </c:pt>
                <c:pt idx="18">
                  <c:v>3.2294562648081673E-17</c:v>
                </c:pt>
                <c:pt idx="19">
                  <c:v>-4.250509186915348E-2</c:v>
                </c:pt>
                <c:pt idx="20">
                  <c:v>-7.7741416982665693E-2</c:v>
                </c:pt>
                <c:pt idx="21">
                  <c:v>-0.10553604389554515</c:v>
                </c:pt>
                <c:pt idx="22">
                  <c:v>-0.12598775611176202</c:v>
                </c:pt>
                <c:pt idx="23">
                  <c:v>-0.13942634710517002</c:v>
                </c:pt>
                <c:pt idx="24">
                  <c:v>-0.14636982471948509</c:v>
                </c:pt>
                <c:pt idx="25">
                  <c:v>-0.14748123845470199</c:v>
                </c:pt>
                <c:pt idx="26">
                  <c:v>-0.14352661976576969</c:v>
                </c:pt>
                <c:pt idx="27">
                  <c:v>-0.13533528323661273</c:v>
                </c:pt>
                <c:pt idx="28">
                  <c:v>-0.12376348601895396</c:v>
                </c:pt>
                <c:pt idx="29">
                  <c:v>-0.10966219371543259</c:v>
                </c:pt>
                <c:pt idx="30">
                  <c:v>-9.3849461068063869E-2</c:v>
                </c:pt>
                <c:pt idx="31">
                  <c:v>-7.7087712081970475E-2</c:v>
                </c:pt>
                <c:pt idx="32">
                  <c:v>-6.0066001808436575E-2</c:v>
                </c:pt>
                <c:pt idx="33">
                  <c:v>-4.3387164736964585E-2</c:v>
                </c:pt>
                <c:pt idx="34">
                  <c:v>-2.7559605048110624E-2</c:v>
                </c:pt>
                <c:pt idx="35">
                  <c:v>-1.299336304708529E-2</c:v>
                </c:pt>
                <c:pt idx="36">
                  <c:v>1.6811559712566895E-16</c:v>
                </c:pt>
                <c:pt idx="37">
                  <c:v>1.120422057205505E-2</c:v>
                </c:pt>
                <c:pt idx="38">
                  <c:v>2.0492415029692217E-2</c:v>
                </c:pt>
                <c:pt idx="39">
                  <c:v>2.7818999138921573E-2</c:v>
                </c:pt>
                <c:pt idx="40">
                  <c:v>3.3210011948682769E-2</c:v>
                </c:pt>
                <c:pt idx="41">
                  <c:v>3.6752386074852844E-2</c:v>
                </c:pt>
                <c:pt idx="42">
                  <c:v>3.8582666902556864E-2</c:v>
                </c:pt>
                <c:pt idx="43">
                  <c:v>3.8875632382422483E-2</c:v>
                </c:pt>
                <c:pt idx="44">
                  <c:v>3.7833206213680935E-2</c:v>
                </c:pt>
                <c:pt idx="45">
                  <c:v>3.5673993347252297E-2</c:v>
                </c:pt>
                <c:pt idx="46">
                  <c:v>3.2623700717821877E-2</c:v>
                </c:pt>
                <c:pt idx="47">
                  <c:v>2.890664042288027E-2</c:v>
                </c:pt>
                <c:pt idx="48">
                  <c:v>2.4738449351244713E-2</c:v>
                </c:pt>
                <c:pt idx="49">
                  <c:v>2.0320100288696297E-2</c:v>
                </c:pt>
                <c:pt idx="50">
                  <c:v>1.5833226174757704E-2</c:v>
                </c:pt>
                <c:pt idx="51">
                  <c:v>1.1436732455619188E-2</c:v>
                </c:pt>
                <c:pt idx="52">
                  <c:v>7.2646330182814739E-3</c:v>
                </c:pt>
                <c:pt idx="53">
                  <c:v>3.4250133137101193E-3</c:v>
                </c:pt>
                <c:pt idx="54">
                  <c:v>-2.2101395985035693E-16</c:v>
                </c:pt>
                <c:pt idx="55">
                  <c:v>-2.9534004776112432E-3</c:v>
                </c:pt>
                <c:pt idx="56">
                  <c:v>-5.4017419549066727E-3</c:v>
                </c:pt>
                <c:pt idx="57">
                  <c:v>-7.3330085582636777E-3</c:v>
                </c:pt>
                <c:pt idx="58">
                  <c:v>-8.7540641064619406E-3</c:v>
                </c:pt>
                <c:pt idx="59">
                  <c:v>-9.6878237882555354E-3</c:v>
                </c:pt>
                <c:pt idx="60">
                  <c:v>-1.0170280576386369E-2</c:v>
                </c:pt>
                <c:pt idx="61">
                  <c:v>-1.0247505438445634E-2</c:v>
                </c:pt>
                <c:pt idx="62">
                  <c:v>-9.9727248836684081E-3</c:v>
                </c:pt>
                <c:pt idx="63">
                  <c:v>-9.4035625514951628E-3</c:v>
                </c:pt>
                <c:pt idx="64">
                  <c:v>-8.5995141439618051E-3</c:v>
                </c:pt>
                <c:pt idx="65">
                  <c:v>-7.6197076880116042E-3</c:v>
                </c:pt>
                <c:pt idx="66">
                  <c:v>-6.5209844504089606E-3</c:v>
                </c:pt>
                <c:pt idx="67">
                  <c:v>-5.3563202823248956E-3</c:v>
                </c:pt>
                <c:pt idx="68">
                  <c:v>-4.1735931068051478E-3</c:v>
                </c:pt>
                <c:pt idx="69">
                  <c:v>-3.0146899446964795E-3</c:v>
                </c:pt>
                <c:pt idx="70">
                  <c:v>-1.914936473080023E-3</c:v>
                </c:pt>
                <c:pt idx="71">
                  <c:v>-9.0282370750226974E-4</c:v>
                </c:pt>
                <c:pt idx="72">
                  <c:v>3.193866577717196E-17</c:v>
                </c:pt>
                <c:pt idx="73">
                  <c:v>7.7850791360790602E-4</c:v>
                </c:pt>
                <c:pt idx="74">
                  <c:v>1.4238837201530259E-3</c:v>
                </c:pt>
                <c:pt idx="75">
                  <c:v>1.9329600697364144E-3</c:v>
                </c:pt>
                <c:pt idx="76">
                  <c:v>2.3075462453449542E-3</c:v>
                </c:pt>
                <c:pt idx="77">
                  <c:v>2.5536826251536028E-3</c:v>
                </c:pt>
                <c:pt idx="78">
                  <c:v>2.6808568537694099E-3</c:v>
                </c:pt>
                <c:pt idx="79">
                  <c:v>2.701213106399617E-3</c:v>
                </c:pt>
                <c:pt idx="80">
                  <c:v>2.6287817385504944E-3</c:v>
                </c:pt>
                <c:pt idx="81">
                  <c:v>2.4787521766663594E-3</c:v>
                </c:pt>
                <c:pt idx="82">
                  <c:v>2.2668073175340607E-3</c:v>
                </c:pt>
                <c:pt idx="83">
                  <c:v>2.0085331398382784E-3</c:v>
                </c:pt>
                <c:pt idx="84">
                  <c:v>1.7189128388249747E-3</c:v>
                </c:pt>
                <c:pt idx="85">
                  <c:v>1.4119106972520835E-3</c:v>
                </c:pt>
                <c:pt idx="86">
                  <c:v>1.1001471986133813E-3</c:v>
                </c:pt>
                <c:pt idx="87">
                  <c:v>7.9466364172827179E-4</c:v>
                </c:pt>
                <c:pt idx="88">
                  <c:v>5.0477177397733491E-4</c:v>
                </c:pt>
                <c:pt idx="89">
                  <c:v>2.3798174552064395E-4</c:v>
                </c:pt>
                <c:pt idx="90">
                  <c:v>7.5615379388737177E-18</c:v>
                </c:pt>
                <c:pt idx="91">
                  <c:v>-2.0521245802747998E-4</c:v>
                </c:pt>
                <c:pt idx="92">
                  <c:v>-3.753316736419009E-4</c:v>
                </c:pt>
                <c:pt idx="93">
                  <c:v>-5.09522742474489E-4</c:v>
                </c:pt>
                <c:pt idx="94">
                  <c:v>-6.0826258634261437E-4</c:v>
                </c:pt>
                <c:pt idx="95">
                  <c:v>-6.7314343164634515E-4</c:v>
                </c:pt>
                <c:pt idx="96">
                  <c:v>-7.0666619435154592E-4</c:v>
                </c:pt>
                <c:pt idx="97">
                  <c:v>-7.1203204428763175E-4</c:v>
                </c:pt>
                <c:pt idx="98">
                  <c:v>-6.9293934301279693E-4</c:v>
                </c:pt>
                <c:pt idx="99">
                  <c:v>-6.5339197986738354E-4</c:v>
                </c:pt>
                <c:pt idx="100">
                  <c:v>-5.9752392156176991E-4</c:v>
                </c:pt>
                <c:pt idx="101">
                  <c:v>-5.2944358747196993E-4</c:v>
                </c:pt>
                <c:pt idx="102">
                  <c:v>-4.5310050498464775E-4</c:v>
                </c:pt>
                <c:pt idx="103">
                  <c:v>-3.7217561907063528E-4</c:v>
                </c:pt>
                <c:pt idx="104">
                  <c:v>-2.8999565306052702E-4</c:v>
                </c:pt>
                <c:pt idx="105">
                  <c:v>-2.0947106172419856E-4</c:v>
                </c:pt>
                <c:pt idx="106">
                  <c:v>-1.3305639502202913E-4</c:v>
                </c:pt>
                <c:pt idx="107">
                  <c:v>-6.2731307043031062E-5</c:v>
                </c:pt>
                <c:pt idx="108">
                  <c:v>-5.0138055796551104E-18</c:v>
                </c:pt>
                <c:pt idx="109">
                  <c:v>5.4093416641734363E-5</c:v>
                </c:pt>
                <c:pt idx="110">
                  <c:v>9.8936355016189612E-5</c:v>
                </c:pt>
                <c:pt idx="111">
                  <c:v>1.3430873672114907E-4</c:v>
                </c:pt>
                <c:pt idx="112">
                  <c:v>1.60336276982782E-4</c:v>
                </c:pt>
                <c:pt idx="113">
                  <c:v>1.7743868212337477E-4</c:v>
                </c:pt>
                <c:pt idx="114">
                  <c:v>1.8627518643419923E-4</c:v>
                </c:pt>
                <c:pt idx="115">
                  <c:v>1.8768960912091028E-4</c:v>
                </c:pt>
                <c:pt idx="116">
                  <c:v>1.8265682770596587E-4</c:v>
                </c:pt>
                <c:pt idx="117">
                  <c:v>1.7223225596081168E-4</c:v>
                </c:pt>
                <c:pt idx="118">
                  <c:v>1.5750559567936969E-4</c:v>
                </c:pt>
                <c:pt idx="119">
                  <c:v>1.3955981445133586E-4</c:v>
                </c:pt>
                <c:pt idx="120">
                  <c:v>1.194359963927453E-4</c:v>
                </c:pt>
                <c:pt idx="121">
                  <c:v>9.8104428063469404E-5</c:v>
                </c:pt>
                <c:pt idx="122">
                  <c:v>7.6442024212757556E-5</c:v>
                </c:pt>
                <c:pt idx="123">
                  <c:v>5.521597238856279E-5</c:v>
                </c:pt>
                <c:pt idx="124">
                  <c:v>3.5073284935803733E-5</c:v>
                </c:pt>
                <c:pt idx="125">
                  <c:v>1.6535793006803358E-5</c:v>
                </c:pt>
                <c:pt idx="126">
                  <c:v>2.2749257372799652E-18</c:v>
                </c:pt>
                <c:pt idx="127">
                  <c:v>-1.4258869817661717E-5</c:v>
                </c:pt>
                <c:pt idx="128">
                  <c:v>-2.6079340037868464E-5</c:v>
                </c:pt>
                <c:pt idx="129">
                  <c:v>-3.5403398623633017E-5</c:v>
                </c:pt>
                <c:pt idx="130">
                  <c:v>-4.2264183748791472E-5</c:v>
                </c:pt>
                <c:pt idx="131">
                  <c:v>-4.6772328798747566E-5</c:v>
                </c:pt>
                <c:pt idx="132">
                  <c:v>-4.9101606046028286E-5</c:v>
                </c:pt>
                <c:pt idx="133">
                  <c:v>-4.9474443818331398E-5</c:v>
                </c:pt>
                <c:pt idx="134">
                  <c:v>-4.8147817040590124E-5</c:v>
                </c:pt>
                <c:pt idx="135">
                  <c:v>-4.5399929762485491E-5</c:v>
                </c:pt>
                <c:pt idx="136">
                  <c:v>-4.1518024258294901E-5</c:v>
                </c:pt>
                <c:pt idx="137">
                  <c:v>-3.6787567685334347E-5</c:v>
                </c:pt>
                <c:pt idx="138">
                  <c:v>-3.1482986837128264E-5</c:v>
                </c:pt>
                <c:pt idx="139">
                  <c:v>-2.5860046474011159E-5</c:v>
                </c:pt>
                <c:pt idx="140">
                  <c:v>-2.0149898814256333E-5</c:v>
                </c:pt>
                <c:pt idx="141">
                  <c:v>-1.4554772299902481E-5</c:v>
                </c:pt>
                <c:pt idx="142">
                  <c:v>-9.245217533395611E-6</c:v>
                </c:pt>
                <c:pt idx="143">
                  <c:v>-4.358787713067613E-6</c:v>
                </c:pt>
                <c:pt idx="144">
                  <c:v>-9.3376187458210144E-19</c:v>
                </c:pt>
                <c:pt idx="145">
                  <c:v>3.7585972767002067E-6</c:v>
                </c:pt>
                <c:pt idx="146">
                  <c:v>6.8744393979287778E-6</c:v>
                </c:pt>
                <c:pt idx="147">
                  <c:v>9.3322345567597942E-6</c:v>
                </c:pt>
                <c:pt idx="148">
                  <c:v>1.114071788097855E-5</c:v>
                </c:pt>
                <c:pt idx="149">
                  <c:v>1.232905201435759E-5</c:v>
                </c:pt>
                <c:pt idx="150">
                  <c:v>1.2943042830618907E-5</c:v>
                </c:pt>
                <c:pt idx="151">
                  <c:v>1.3041321800379463E-5</c:v>
                </c:pt>
                <c:pt idx="152">
                  <c:v>1.2691626778419216E-5</c:v>
                </c:pt>
                <c:pt idx="153">
                  <c:v>1.196729155604624E-5</c:v>
                </c:pt>
                <c:pt idx="154">
                  <c:v>1.0944032374705922E-5</c:v>
                </c:pt>
                <c:pt idx="155">
                  <c:v>9.697097560092797E-6</c:v>
                </c:pt>
                <c:pt idx="156">
                  <c:v>8.2988252296021998E-6</c:v>
                </c:pt>
                <c:pt idx="157">
                  <c:v>6.8166342420891269E-6</c:v>
                </c:pt>
                <c:pt idx="158">
                  <c:v>5.3114556607595391E-6</c:v>
                </c:pt>
                <c:pt idx="159">
                  <c:v>3.8365963241804617E-6</c:v>
                </c:pt>
                <c:pt idx="160">
                  <c:v>2.4370128830605294E-6</c:v>
                </c:pt>
                <c:pt idx="161">
                  <c:v>1.1489639668186922E-6</c:v>
                </c:pt>
                <c:pt idx="162">
                  <c:v>2.9054696959479959E-19</c:v>
                </c:pt>
                <c:pt idx="163">
                  <c:v>-9.9075548546766308E-7</c:v>
                </c:pt>
                <c:pt idx="164">
                  <c:v>-1.8120825514439807E-6</c:v>
                </c:pt>
                <c:pt idx="165">
                  <c:v>-2.4599503213865349E-6</c:v>
                </c:pt>
                <c:pt idx="166">
                  <c:v>-2.9366613499806376E-6</c:v>
                </c:pt>
                <c:pt idx="167">
                  <c:v>-3.2499028266645739E-6</c:v>
                </c:pt>
                <c:pt idx="168">
                  <c:v>-3.4117490486604137E-6</c:v>
                </c:pt>
                <c:pt idx="169">
                  <c:v>-3.4376551038262705E-6</c:v>
                </c:pt>
                <c:pt idx="170">
                  <c:v>-3.3454764968242353E-6</c:v>
                </c:pt>
                <c:pt idx="171">
                  <c:v>-3.154543805170307E-6</c:v>
                </c:pt>
                <c:pt idx="172">
                  <c:v>-2.8848156134183632E-6</c:v>
                </c:pt>
                <c:pt idx="173">
                  <c:v>-2.5561271648694804E-6</c:v>
                </c:pt>
                <c:pt idx="174">
                  <c:v>-2.1875465802457571E-6</c:v>
                </c:pt>
                <c:pt idx="175">
                  <c:v>-1.7968452777963845E-6</c:v>
                </c:pt>
                <c:pt idx="176">
                  <c:v>-1.4000845114048154E-6</c:v>
                </c:pt>
                <c:pt idx="177">
                  <c:v>-1.0113158111593043E-6</c:v>
                </c:pt>
                <c:pt idx="178">
                  <c:v>-6.423896215259339E-7</c:v>
                </c:pt>
                <c:pt idx="179">
                  <c:v>-3.0286361345152619E-7</c:v>
                </c:pt>
                <c:pt idx="180">
                  <c:v>-9.4047665358726038E-20</c:v>
                </c:pt>
                <c:pt idx="181">
                  <c:v>2.6116031054172405E-7</c:v>
                </c:pt>
                <c:pt idx="182">
                  <c:v>4.7765977459006558E-7</c:v>
                </c:pt>
                <c:pt idx="183">
                  <c:v>6.4843586462434394E-7</c:v>
                </c:pt>
                <c:pt idx="184">
                  <c:v>7.7409552746995654E-7</c:v>
                </c:pt>
                <c:pt idx="185">
                  <c:v>8.566650842629913E-7</c:v>
                </c:pt>
                <c:pt idx="186">
                  <c:v>8.9932728519593523E-7</c:v>
                </c:pt>
                <c:pt idx="187">
                  <c:v>9.0615604719752725E-7</c:v>
                </c:pt>
                <c:pt idx="188">
                  <c:v>8.8185803019629892E-7</c:v>
                </c:pt>
                <c:pt idx="189">
                  <c:v>8.3152871910359149E-7</c:v>
                </c:pt>
                <c:pt idx="190">
                  <c:v>7.6042913968865027E-7</c:v>
                </c:pt>
                <c:pt idx="191">
                  <c:v>6.737878053194673E-7</c:v>
                </c:pt>
                <c:pt idx="192">
                  <c:v>5.7663101804763193E-7</c:v>
                </c:pt>
                <c:pt idx="193">
                  <c:v>4.7364327286389294E-7</c:v>
                </c:pt>
                <c:pt idx="194">
                  <c:v>3.6905827032647145E-7</c:v>
                </c:pt>
                <c:pt idx="195">
                  <c:v>2.6657995355278205E-7</c:v>
                </c:pt>
                <c:pt idx="196">
                  <c:v>1.6933206578948851E-7</c:v>
                </c:pt>
                <c:pt idx="197">
                  <c:v>7.9833981745215268E-8</c:v>
                </c:pt>
                <c:pt idx="198">
                  <c:v>2.9393184680278497E-20</c:v>
                </c:pt>
                <c:pt idx="199">
                  <c:v>-6.8841110448207659E-8</c:v>
                </c:pt>
                <c:pt idx="200">
                  <c:v>-1.2590974957494009E-7</c:v>
                </c:pt>
                <c:pt idx="201">
                  <c:v>-1.7092583816657149E-7</c:v>
                </c:pt>
                <c:pt idx="202">
                  <c:v>-2.0404936566926284E-7</c:v>
                </c:pt>
                <c:pt idx="203">
                  <c:v>-2.2581446453539142E-7</c:v>
                </c:pt>
                <c:pt idx="204">
                  <c:v>-2.3706009860703417E-7</c:v>
                </c:pt>
                <c:pt idx="205">
                  <c:v>-2.3886014072752781E-7</c:v>
                </c:pt>
                <c:pt idx="206">
                  <c:v>-2.3245525298411691E-7</c:v>
                </c:pt>
                <c:pt idx="207">
                  <c:v>-2.1918859061674381E-7</c:v>
                </c:pt>
                <c:pt idx="208">
                  <c:v>-2.0044694496173376E-7</c:v>
                </c:pt>
                <c:pt idx="209">
                  <c:v>-1.7760853717948962E-7</c:v>
                </c:pt>
                <c:pt idx="210">
                  <c:v>-1.519982861061154E-7</c:v>
                </c:pt>
                <c:pt idx="211">
                  <c:v>-1.2485101121469019E-7</c:v>
                </c:pt>
                <c:pt idx="212">
                  <c:v>-9.7282703855999843E-8</c:v>
                </c:pt>
                <c:pt idx="213">
                  <c:v>-7.0269712835539207E-8</c:v>
                </c:pt>
                <c:pt idx="214">
                  <c:v>-4.4635447933333802E-8</c:v>
                </c:pt>
                <c:pt idx="215">
                  <c:v>-2.1044009112423311E-8</c:v>
                </c:pt>
                <c:pt idx="216">
                  <c:v>-8.9611623550854806E-21</c:v>
                </c:pt>
                <c:pt idx="217">
                  <c:v>1.8146319698855205E-8</c:v>
                </c:pt>
                <c:pt idx="218">
                  <c:v>3.3189449648821164E-8</c:v>
                </c:pt>
                <c:pt idx="219">
                  <c:v>4.5055561770739491E-8</c:v>
                </c:pt>
                <c:pt idx="220">
                  <c:v>5.3786828824746328E-8</c:v>
                </c:pt>
                <c:pt idx="221">
                  <c:v>5.9524046596664109E-8</c:v>
                </c:pt>
                <c:pt idx="222">
                  <c:v>6.2488363554246113E-8</c:v>
                </c:pt>
                <c:pt idx="223">
                  <c:v>6.2962849505696233E-8</c:v>
                </c:pt>
                <c:pt idx="224">
                  <c:v>6.1274539426580542E-8</c:v>
                </c:pt>
                <c:pt idx="225">
                  <c:v>5.7777485194193587E-8</c:v>
                </c:pt>
                <c:pt idx="226">
                  <c:v>5.283724103595406E-8</c:v>
                </c:pt>
                <c:pt idx="227">
                  <c:v>4.6817102105434559E-8</c:v>
                </c:pt>
                <c:pt idx="228">
                  <c:v>4.0066313216067894E-8</c:v>
                </c:pt>
                <c:pt idx="229">
                  <c:v>3.2910369247047353E-8</c:v>
                </c:pt>
                <c:pt idx="230">
                  <c:v>2.5643442324601745E-8</c:v>
                </c:pt>
                <c:pt idx="231">
                  <c:v>1.852289519966252E-8</c:v>
                </c:pt>
                <c:pt idx="232">
                  <c:v>1.1765776333740746E-8</c:v>
                </c:pt>
                <c:pt idx="233">
                  <c:v>5.5471405765164153E-9</c:v>
                </c:pt>
                <c:pt idx="234">
                  <c:v>2.8927086297841775E-21</c:v>
                </c:pt>
                <c:pt idx="235">
                  <c:v>-4.7833179399509981E-9</c:v>
                </c:pt>
                <c:pt idx="236">
                  <c:v>-8.7486439430652247E-9</c:v>
                </c:pt>
                <c:pt idx="237">
                  <c:v>-1.1876517138963108E-8</c:v>
                </c:pt>
                <c:pt idx="238">
                  <c:v>-1.4178054146523493E-8</c:v>
                </c:pt>
                <c:pt idx="239">
                  <c:v>-1.5690368331947757E-8</c:v>
                </c:pt>
                <c:pt idx="240">
                  <c:v>-1.64717537984344E-8</c:v>
                </c:pt>
                <c:pt idx="241">
                  <c:v>-1.6596826937312687E-8</c:v>
                </c:pt>
                <c:pt idx="242">
                  <c:v>-1.6151793232205961E-8</c:v>
                </c:pt>
                <c:pt idx="243">
                  <c:v>-1.5229979744713225E-8</c:v>
                </c:pt>
                <c:pt idx="244">
                  <c:v>-1.3927745523008373E-8</c:v>
                </c:pt>
                <c:pt idx="245">
                  <c:v>-1.2340854129864389E-8</c:v>
                </c:pt>
                <c:pt idx="246">
                  <c:v>-1.0561365498603853E-8</c:v>
                </c:pt>
                <c:pt idx="247">
                  <c:v>-8.6750791478535469E-9</c:v>
                </c:pt>
                <c:pt idx="248">
                  <c:v>-6.7595380082008379E-9</c:v>
                </c:pt>
                <c:pt idx="249">
                  <c:v>-4.882582164248611E-9</c:v>
                </c:pt>
                <c:pt idx="250">
                  <c:v>-3.1014249692838434E-9</c:v>
                </c:pt>
                <c:pt idx="251">
                  <c:v>-1.462210380695446E-9</c:v>
                </c:pt>
                <c:pt idx="252">
                  <c:v>-7.9124754940985236E-22</c:v>
                </c:pt>
                <c:pt idx="253">
                  <c:v>1.2608689196686723E-9</c:v>
                </c:pt>
                <c:pt idx="254">
                  <c:v>2.3061175057854231E-9</c:v>
                </c:pt>
                <c:pt idx="255">
                  <c:v>3.1306159286129996E-9</c:v>
                </c:pt>
                <c:pt idx="256">
                  <c:v>3.7372944970733939E-9</c:v>
                </c:pt>
                <c:pt idx="257">
                  <c:v>4.1359361882830662E-9</c:v>
                </c:pt>
                <c:pt idx="258">
                  <c:v>4.3419071610141194E-9</c:v>
                </c:pt>
                <c:pt idx="259">
                  <c:v>4.3748760824776301E-9</c:v>
                </c:pt>
                <c:pt idx="260">
                  <c:v>4.257566471446468E-9</c:v>
                </c:pt>
                <c:pt idx="261">
                  <c:v>4.0145790742669121E-9</c:v>
                </c:pt>
                <c:pt idx="262">
                  <c:v>3.671313860269158E-9</c:v>
                </c:pt>
                <c:pt idx="263">
                  <c:v>3.2530138305359283E-9</c:v>
                </c:pt>
                <c:pt idx="264">
                  <c:v>2.7839457200261816E-9</c:v>
                </c:pt>
                <c:pt idx="265">
                  <c:v>2.2867260363016438E-9</c:v>
                </c:pt>
                <c:pt idx="266">
                  <c:v>1.7817948739462524E-9</c:v>
                </c:pt>
                <c:pt idx="267">
                  <c:v>1.2870346851108554E-9</c:v>
                </c:pt>
                <c:pt idx="268">
                  <c:v>8.1752674598392105E-10</c:v>
                </c:pt>
                <c:pt idx="269">
                  <c:v>3.8543447167445229E-10</c:v>
                </c:pt>
                <c:pt idx="270">
                  <c:v>2.3079117748874721E-22</c:v>
                </c:pt>
                <c:pt idx="271">
                  <c:v>-3.323614387637115E-10</c:v>
                </c:pt>
                <c:pt idx="272">
                  <c:v>-6.0788597468360033E-10</c:v>
                </c:pt>
                <c:pt idx="273">
                  <c:v>-8.2522139932188364E-10</c:v>
                </c:pt>
                <c:pt idx="274">
                  <c:v>-9.8514013372419307E-10</c:v>
                </c:pt>
                <c:pt idx="275">
                  <c:v>-1.0902209426606724E-9</c:v>
                </c:pt>
                <c:pt idx="276">
                  <c:v>-1.1445143016075051E-9</c:v>
                </c:pt>
                <c:pt idx="277">
                  <c:v>-1.1532048149520464E-9</c:v>
                </c:pt>
                <c:pt idx="278">
                  <c:v>-1.1222823372107654E-9</c:v>
                </c:pt>
                <c:pt idx="279">
                  <c:v>-1.0582315547160467E-9</c:v>
                </c:pt>
                <c:pt idx="280">
                  <c:v>-9.6774782669155749E-10</c:v>
                </c:pt>
                <c:pt idx="281">
                  <c:v>-8.5748513598015613E-10</c:v>
                </c:pt>
                <c:pt idx="282">
                  <c:v>-7.3384012446843891E-10</c:v>
                </c:pt>
                <c:pt idx="283">
                  <c:v>-6.027744388238411E-10</c:v>
                </c:pt>
                <c:pt idx="284">
                  <c:v>-4.6967602948151251E-10</c:v>
                </c:pt>
                <c:pt idx="285">
                  <c:v>-3.3925865965090502E-10</c:v>
                </c:pt>
                <c:pt idx="286">
                  <c:v>-2.1549771057443171E-10</c:v>
                </c:pt>
                <c:pt idx="287">
                  <c:v>-1.0159942366453538E-10</c:v>
                </c:pt>
                <c:pt idx="288">
                  <c:v>-6.6693177272204343E-23</c:v>
                </c:pt>
                <c:pt idx="289">
                  <c:v>8.7609524078131246E-11</c:v>
                </c:pt>
                <c:pt idx="290">
                  <c:v>1.6023700322728218E-10</c:v>
                </c:pt>
                <c:pt idx="291">
                  <c:v>2.1752599917310085E-10</c:v>
                </c:pt>
                <c:pt idx="292">
                  <c:v>2.5968011989263955E-10</c:v>
                </c:pt>
                <c:pt idx="293">
                  <c:v>2.8737912039918186E-10</c:v>
                </c:pt>
                <c:pt idx="294">
                  <c:v>3.0169069443625766E-10</c:v>
                </c:pt>
                <c:pt idx="295">
                  <c:v>3.0398148888263599E-10</c:v>
                </c:pt>
                <c:pt idx="296">
                  <c:v>2.958304122465872E-10</c:v>
                </c:pt>
                <c:pt idx="297">
                  <c:v>2.7894680928690735E-10</c:v>
                </c:pt>
                <c:pt idx="298">
                  <c:v>2.550955575336103E-10</c:v>
                </c:pt>
                <c:pt idx="299">
                  <c:v>2.2603062782114589E-10</c:v>
                </c:pt>
                <c:pt idx="300">
                  <c:v>1.9343815664437132E-10</c:v>
                </c:pt>
                <c:pt idx="301">
                  <c:v>1.5888961700327994E-10</c:v>
                </c:pt>
                <c:pt idx="302">
                  <c:v>1.2380525721288654E-10</c:v>
                </c:pt>
                <c:pt idx="303">
                  <c:v>8.9427611764959136E-11</c:v>
                </c:pt>
                <c:pt idx="304">
                  <c:v>5.6804579777913348E-11</c:v>
                </c:pt>
                <c:pt idx="305">
                  <c:v>2.6781317312180533E-11</c:v>
                </c:pt>
                <c:pt idx="306">
                  <c:v>1.9124093797903514E-23</c:v>
                </c:pt>
                <c:pt idx="307">
                  <c:v>-2.309361981867495E-11</c:v>
                </c:pt>
                <c:pt idx="308">
                  <c:v>-4.2238015470951022E-11</c:v>
                </c:pt>
                <c:pt idx="309">
                  <c:v>-5.7339230847793243E-11</c:v>
                </c:pt>
                <c:pt idx="310">
                  <c:v>-6.8450936429248038E-11</c:v>
                </c:pt>
                <c:pt idx="311">
                  <c:v>-7.5752313691439338E-11</c:v>
                </c:pt>
                <c:pt idx="312">
                  <c:v>-7.9524803649543292E-11</c:v>
                </c:pt>
                <c:pt idx="313">
                  <c:v>-8.0128650509620529E-11</c:v>
                </c:pt>
                <c:pt idx="314">
                  <c:v>-7.7980050035796255E-11</c:v>
                </c:pt>
                <c:pt idx="315">
                  <c:v>-7.3529580614542559E-11</c:v>
                </c:pt>
                <c:pt idx="316">
                  <c:v>-6.7242458911895839E-11</c:v>
                </c:pt>
                <c:pt idx="317">
                  <c:v>-5.9581026620155555E-11</c:v>
                </c:pt>
                <c:pt idx="318">
                  <c:v>-5.0989744493838287E-11</c:v>
                </c:pt>
                <c:pt idx="319">
                  <c:v>-4.1882848318369337E-11</c:v>
                </c:pt>
                <c:pt idx="320">
                  <c:v>-3.2634711484998915E-11</c:v>
                </c:pt>
                <c:pt idx="321">
                  <c:v>-2.3572862529768079E-11</c:v>
                </c:pt>
                <c:pt idx="322">
                  <c:v>-1.4973524661324957E-11</c:v>
                </c:pt>
                <c:pt idx="323">
                  <c:v>-7.0594785984604227E-12</c:v>
                </c:pt>
                <c:pt idx="324">
                  <c:v>-5.4480406584813098E-24</c:v>
                </c:pt>
                <c:pt idx="325">
                  <c:v>6.0874120929352473E-12</c:v>
                </c:pt>
                <c:pt idx="326">
                  <c:v>1.1133819997829985E-11</c:v>
                </c:pt>
                <c:pt idx="327">
                  <c:v>1.5114457153234954E-11</c:v>
                </c:pt>
                <c:pt idx="328">
                  <c:v>1.8043470944091031E-11</c:v>
                </c:pt>
                <c:pt idx="329">
                  <c:v>1.9968093094707993E-11</c:v>
                </c:pt>
                <c:pt idx="330">
                  <c:v>2.0962510651234843E-11</c:v>
                </c:pt>
                <c:pt idx="331">
                  <c:v>2.1121682955411258E-11</c:v>
                </c:pt>
                <c:pt idx="332">
                  <c:v>2.0555318019557154E-11</c:v>
                </c:pt>
                <c:pt idx="333">
                  <c:v>1.9382187016843201E-11</c:v>
                </c:pt>
                <c:pt idx="334">
                  <c:v>1.7724919729040228E-11</c:v>
                </c:pt>
                <c:pt idx="335">
                  <c:v>1.570538810307011E-11</c:v>
                </c:pt>
                <c:pt idx="336">
                  <c:v>1.3440750721828159E-11</c:v>
                </c:pt>
                <c:pt idx="337">
                  <c:v>1.1040198952857324E-11</c:v>
                </c:pt>
                <c:pt idx="338">
                  <c:v>8.6024165506783047E-12</c:v>
                </c:pt>
                <c:pt idx="339">
                  <c:v>6.2137391000424064E-12</c:v>
                </c:pt>
                <c:pt idx="340">
                  <c:v>3.9469782482305746E-12</c:v>
                </c:pt>
                <c:pt idx="341">
                  <c:v>1.8608583551435868E-12</c:v>
                </c:pt>
                <c:pt idx="342">
                  <c:v>1.6140749626649656E-24</c:v>
                </c:pt>
                <c:pt idx="343">
                  <c:v>-1.6046244062286427E-12</c:v>
                </c:pt>
                <c:pt idx="344">
                  <c:v>-2.9348430877236156E-12</c:v>
                </c:pt>
                <c:pt idx="345">
                  <c:v>-3.9841276497654525E-12</c:v>
                </c:pt>
                <c:pt idx="346">
                  <c:v>-4.7562073025366677E-12</c:v>
                </c:pt>
                <c:pt idx="347">
                  <c:v>-5.2635321933934417E-12</c:v>
                </c:pt>
                <c:pt idx="348">
                  <c:v>-5.5256578153859124E-12</c:v>
                </c:pt>
                <c:pt idx="349">
                  <c:v>-5.567615179234124E-12</c:v>
                </c:pt>
                <c:pt idx="350">
                  <c:v>-5.4183230030139032E-12</c:v>
                </c:pt>
                <c:pt idx="351">
                  <c:v>-5.1090890280636878E-12</c:v>
                </c:pt>
                <c:pt idx="352">
                  <c:v>-4.6722381139060188E-12</c:v>
                </c:pt>
                <c:pt idx="353">
                  <c:v>-4.1398953569660893E-12</c:v>
                </c:pt>
                <c:pt idx="354">
                  <c:v>-3.5429434244008165E-12</c:v>
                </c:pt>
                <c:pt idx="355">
                  <c:v>-2.910164848201474E-12</c:v>
                </c:pt>
                <c:pt idx="356">
                  <c:v>-2.2675723836382225E-12</c:v>
                </c:pt>
                <c:pt idx="357">
                  <c:v>-1.6379238437690287E-12</c:v>
                </c:pt>
                <c:pt idx="358">
                  <c:v>-1.04041217043866E-12</c:v>
                </c:pt>
                <c:pt idx="359">
                  <c:v>-4.9051693685462046E-13</c:v>
                </c:pt>
                <c:pt idx="360">
                  <c:v>-4.3510600990691576E-25</c:v>
                </c:pt>
                <c:pt idx="361">
                  <c:v>4.2297440123251081E-13</c:v>
                </c:pt>
                <c:pt idx="362">
                  <c:v>7.7361623874264867E-13</c:v>
                </c:pt>
                <c:pt idx="363">
                  <c:v>1.0502046463658823E-12</c:v>
                </c:pt>
                <c:pt idx="364">
                  <c:v>1.2537226332337652E-12</c:v>
                </c:pt>
                <c:pt idx="365">
                  <c:v>1.3874520225584907E-12</c:v>
                </c:pt>
                <c:pt idx="366">
                  <c:v>1.4565475863425236E-12</c:v>
                </c:pt>
                <c:pt idx="367">
                  <c:v>1.467607427375799E-12</c:v>
                </c:pt>
                <c:pt idx="368">
                  <c:v>1.4282544369810795E-12</c:v>
                </c:pt>
                <c:pt idx="369">
                  <c:v>1.3467412461760546E-12</c:v>
                </c:pt>
                <c:pt idx="370">
                  <c:v>1.2315885954208542E-12</c:v>
                </c:pt>
                <c:pt idx="371">
                  <c:v>1.0912645681948557E-12</c:v>
                </c:pt>
                <c:pt idx="372">
                  <c:v>9.3390974717800212E-13</c:v>
                </c:pt>
                <c:pt idx="373">
                  <c:v>7.6711112543091222E-13</c:v>
                </c:pt>
                <c:pt idx="374">
                  <c:v>5.9772559079729267E-13</c:v>
                </c:pt>
                <c:pt idx="375">
                  <c:v>4.3175203766903153E-13</c:v>
                </c:pt>
                <c:pt idx="376">
                  <c:v>2.7424967058841197E-13</c:v>
                </c:pt>
                <c:pt idx="377">
                  <c:v>1.2929886075216872E-13</c:v>
                </c:pt>
                <c:pt idx="378">
                  <c:v>1.2705985257480701E-25</c:v>
                </c:pt>
                <c:pt idx="379">
                  <c:v>-1.114948416610877E-13</c:v>
                </c:pt>
                <c:pt idx="380">
                  <c:v>-2.0392302653240993E-13</c:v>
                </c:pt>
                <c:pt idx="381">
                  <c:v>-2.7683093921788508E-13</c:v>
                </c:pt>
                <c:pt idx="382">
                  <c:v>-3.3047769811133084E-13</c:v>
                </c:pt>
                <c:pt idx="383">
                  <c:v>-3.657283824192956E-13</c:v>
                </c:pt>
                <c:pt idx="384">
                  <c:v>-3.8394177528925961E-13</c:v>
                </c:pt>
                <c:pt idx="385">
                  <c:v>-3.8685711773364532E-13</c:v>
                </c:pt>
                <c:pt idx="386">
                  <c:v>-3.764837820893022E-13</c:v>
                </c:pt>
                <c:pt idx="387">
                  <c:v>-3.5499713827441712E-13</c:v>
                </c:pt>
                <c:pt idx="388">
                  <c:v>-3.2464322908890701E-13</c:v>
                </c:pt>
                <c:pt idx="389">
                  <c:v>-2.8765421710326082E-13</c:v>
                </c:pt>
                <c:pt idx="390">
                  <c:v>-2.4617593661450598E-13</c:v>
                </c:pt>
                <c:pt idx="391">
                  <c:v>-2.0220829728032312E-13</c:v>
                </c:pt>
                <c:pt idx="392">
                  <c:v>-1.5755875511270108E-13</c:v>
                </c:pt>
                <c:pt idx="393">
                  <c:v>-1.1380860150519565E-13</c:v>
                </c:pt>
                <c:pt idx="394">
                  <c:v>-7.229142829628868E-14</c:v>
                </c:pt>
                <c:pt idx="395">
                  <c:v>-3.4082809655900537E-14</c:v>
                </c:pt>
                <c:pt idx="396">
                  <c:v>-3.5457513184428646E-26</c:v>
                </c:pt>
                <c:pt idx="397">
                  <c:v>2.9389721176529534E-14</c:v>
                </c:pt>
                <c:pt idx="398">
                  <c:v>5.375352618983934E-14</c:v>
                </c:pt>
                <c:pt idx="399">
                  <c:v>7.2971843319722188E-14</c:v>
                </c:pt>
                <c:pt idx="400">
                  <c:v>8.7112975433219243E-14</c:v>
                </c:pt>
                <c:pt idx="401">
                  <c:v>9.6404954933418835E-14</c:v>
                </c:pt>
                <c:pt idx="402">
                  <c:v>1.0120595316932015E-13</c:v>
                </c:pt>
                <c:pt idx="403">
                  <c:v>1.0197442909428775E-13</c:v>
                </c:pt>
                <c:pt idx="404">
                  <c:v>9.9240047505725246E-14</c:v>
                </c:pt>
                <c:pt idx="405">
                  <c:v>9.3576229688409725E-14</c:v>
                </c:pt>
                <c:pt idx="406">
                  <c:v>8.5575026096484718E-14</c:v>
                </c:pt>
                <c:pt idx="407">
                  <c:v>7.5824828395340546E-14</c:v>
                </c:pt>
                <c:pt idx="408">
                  <c:v>6.4891272364543037E-14</c:v>
                </c:pt>
                <c:pt idx="409">
                  <c:v>5.3301528466348636E-14</c:v>
                </c:pt>
                <c:pt idx="410">
                  <c:v>4.1532036932786078E-14</c:v>
                </c:pt>
                <c:pt idx="411">
                  <c:v>2.9999621649722727E-14</c:v>
                </c:pt>
                <c:pt idx="412">
                  <c:v>1.905581360920062E-14</c:v>
                </c:pt>
                <c:pt idx="413">
                  <c:v>8.9841310842390302E-15</c:v>
                </c:pt>
                <c:pt idx="414">
                  <c:v>9.1816997682204974E-27</c:v>
                </c:pt>
                <c:pt idx="415">
                  <c:v>-7.7470463921512933E-15</c:v>
                </c:pt>
                <c:pt idx="416">
                  <c:v>-1.4169275667270062E-14</c:v>
                </c:pt>
                <c:pt idx="417">
                  <c:v>-1.9235169062107714E-14</c:v>
                </c:pt>
                <c:pt idx="418">
                  <c:v>-2.2962731016942014E-14</c:v>
                </c:pt>
                <c:pt idx="419">
                  <c:v>-2.541207022062501E-14</c:v>
                </c:pt>
                <c:pt idx="420">
                  <c:v>-2.6677599615707022E-14</c:v>
                </c:pt>
                <c:pt idx="421">
                  <c:v>-2.6880167670239379E-14</c:v>
                </c:pt>
                <c:pt idx="422">
                  <c:v>-2.6159392508978024E-14</c:v>
                </c:pt>
                <c:pt idx="423">
                  <c:v>-2.466642634152483E-14</c:v>
                </c:pt>
                <c:pt idx="424">
                  <c:v>-2.255733197321221E-14</c:v>
                </c:pt>
                <c:pt idx="425">
                  <c:v>-1.9987207763127934E-14</c:v>
                </c:pt>
                <c:pt idx="426">
                  <c:v>-1.710515368398188E-14</c:v>
                </c:pt>
                <c:pt idx="427">
                  <c:v>-1.4050130360923639E-14</c:v>
                </c:pt>
                <c:pt idx="428">
                  <c:v>-1.0947726075599085E-14</c:v>
                </c:pt>
                <c:pt idx="429">
                  <c:v>-7.9078144114218888E-15</c:v>
                </c:pt>
                <c:pt idx="430">
                  <c:v>-5.023057931852174E-15</c:v>
                </c:pt>
                <c:pt idx="431">
                  <c:v>-2.3681912422621057E-15</c:v>
                </c:pt>
                <c:pt idx="432">
                  <c:v>-2.7367664094643401E-27</c:v>
                </c:pt>
                <c:pt idx="433">
                  <c:v>2.0420992578208967E-15</c:v>
                </c:pt>
                <c:pt idx="434">
                  <c:v>3.734980515065087E-15</c:v>
                </c:pt>
                <c:pt idx="435">
                  <c:v>5.0703355159436909E-15</c:v>
                </c:pt>
                <c:pt idx="436">
                  <c:v>6.0529101793872002E-15</c:v>
                </c:pt>
                <c:pt idx="437">
                  <c:v>6.6985489837525065E-15</c:v>
                </c:pt>
                <c:pt idx="438">
                  <c:v>7.032138910497515E-15</c:v>
                </c:pt>
                <c:pt idx="439">
                  <c:v>7.0855352699459879E-15</c:v>
                </c:pt>
                <c:pt idx="440">
                  <c:v>6.8955410002125829E-15</c:v>
                </c:pt>
                <c:pt idx="441">
                  <c:v>6.5019993911683516E-15</c:v>
                </c:pt>
                <c:pt idx="442">
                  <c:v>5.9460481516651426E-15</c:v>
                </c:pt>
                <c:pt idx="443">
                  <c:v>5.2685707652849865E-15</c:v>
                </c:pt>
                <c:pt idx="444">
                  <c:v>4.5088695581273542E-15</c:v>
                </c:pt>
                <c:pt idx="445">
                  <c:v>3.7035741532924052E-15</c:v>
                </c:pt>
                <c:pt idx="446">
                  <c:v>2.8857892624029244E-15</c:v>
                </c:pt>
                <c:pt idx="447">
                  <c:v>2.0844772476011079E-15</c:v>
                </c:pt>
                <c:pt idx="448">
                  <c:v>1.32406369542578E-15</c:v>
                </c:pt>
                <c:pt idx="449">
                  <c:v>6.2424843397105788E-16</c:v>
                </c:pt>
                <c:pt idx="450">
                  <c:v>7.0995297383508451E-28</c:v>
                </c:pt>
                <c:pt idx="451">
                  <c:v>-5.382915201098076E-16</c:v>
                </c:pt>
                <c:pt idx="452">
                  <c:v>-9.8453017468909711E-16</c:v>
                </c:pt>
                <c:pt idx="453">
                  <c:v>-1.3365259312892653E-15</c:v>
                </c:pt>
                <c:pt idx="454">
                  <c:v>-1.5955298005579768E-15</c:v>
                </c:pt>
                <c:pt idx="455">
                  <c:v>-1.765718341645163E-15</c:v>
                </c:pt>
                <c:pt idx="456">
                  <c:v>-1.8536516916394022E-15</c:v>
                </c:pt>
                <c:pt idx="457">
                  <c:v>-1.8677268191758075E-15</c:v>
                </c:pt>
                <c:pt idx="458">
                  <c:v>-1.8176448734156979E-15</c:v>
                </c:pt>
                <c:pt idx="459">
                  <c:v>-1.7139084315421834E-15</c:v>
                </c:pt>
                <c:pt idx="460">
                  <c:v>-1.5673612758772532E-15</c:v>
                </c:pt>
                <c:pt idx="461">
                  <c:v>-1.3887801756893191E-15</c:v>
                </c:pt>
                <c:pt idx="462">
                  <c:v>-1.1885251116595053E-15</c:v>
                </c:pt>
                <c:pt idx="463">
                  <c:v>-9.7625154760726768E-16</c:v>
                </c:pt>
                <c:pt idx="464">
                  <c:v>-7.6068579077450542E-16</c:v>
                </c:pt>
                <c:pt idx="465">
                  <c:v>-5.4946223693501205E-16</c:v>
                </c:pt>
                <c:pt idx="466">
                  <c:v>-3.4901940079719449E-16</c:v>
                </c:pt>
                <c:pt idx="467">
                  <c:v>-1.6455010066800592E-16</c:v>
                </c:pt>
                <c:pt idx="468">
                  <c:v>-2.0913285008039422E-28</c:v>
                </c:pt>
                <c:pt idx="469">
                  <c:v>1.4189210417289005E-16</c:v>
                </c:pt>
                <c:pt idx="470">
                  <c:v>2.5951933643662629E-16</c:v>
                </c:pt>
                <c:pt idx="471">
                  <c:v>3.5230441050530191E-16</c:v>
                </c:pt>
                <c:pt idx="472">
                  <c:v>4.2057708920543554E-16</c:v>
                </c:pt>
                <c:pt idx="473">
                  <c:v>4.6543830157611563E-16</c:v>
                </c:pt>
                <c:pt idx="474">
                  <c:v>4.8861728097951738E-16</c:v>
                </c:pt>
                <c:pt idx="475">
                  <c:v>4.9232744431673278E-16</c:v>
                </c:pt>
                <c:pt idx="476">
                  <c:v>4.7912598674310176E-16</c:v>
                </c:pt>
                <c:pt idx="477">
                  <c:v>4.5178135754693571E-16</c:v>
                </c:pt>
                <c:pt idx="478">
                  <c:v>4.1315194671465965E-16</c:v>
                </c:pt>
                <c:pt idx="479">
                  <c:v>3.6607847978356388E-16</c:v>
                </c:pt>
                <c:pt idx="480">
                  <c:v>3.132918180121236E-16</c:v>
                </c:pt>
                <c:pt idx="481">
                  <c:v>2.573371140303254E-16</c:v>
                </c:pt>
                <c:pt idx="482">
                  <c:v>2.0051459745345685E-16</c:v>
                </c:pt>
                <c:pt idx="483">
                  <c:v>1.4483667315872874E-16</c:v>
                </c:pt>
                <c:pt idx="484">
                  <c:v>9.2000515196997362E-17</c:v>
                </c:pt>
                <c:pt idx="485">
                  <c:v>4.3374935612732857E-17</c:v>
                </c:pt>
                <c:pt idx="486">
                  <c:v>4.4442457731805801E-29</c:v>
                </c:pt>
                <c:pt idx="487">
                  <c:v>-3.7402352581204291E-17</c:v>
                </c:pt>
                <c:pt idx="488">
                  <c:v>-6.8408554370396837E-17</c:v>
                </c:pt>
                <c:pt idx="489">
                  <c:v>-9.286643435475261E-17</c:v>
                </c:pt>
                <c:pt idx="490">
                  <c:v>-1.1086291707160383E-16</c:v>
                </c:pt>
                <c:pt idx="491">
                  <c:v>-1.2268820426491311E-16</c:v>
                </c:pt>
                <c:pt idx="492">
                  <c:v>-1.2879811690009057E-16</c:v>
                </c:pt>
                <c:pt idx="493">
                  <c:v>-1.2977610533771961E-16</c:v>
                </c:pt>
                <c:pt idx="494">
                  <c:v>-1.262962389023522E-16</c:v>
                </c:pt>
                <c:pt idx="495">
                  <c:v>-1.190882729034031E-16</c:v>
                </c:pt>
                <c:pt idx="496">
                  <c:v>-1.0890567076091656E-16</c:v>
                </c:pt>
                <c:pt idx="497">
                  <c:v>-9.6497239596692551E-17</c:v>
                </c:pt>
                <c:pt idx="498">
                  <c:v>-8.2582826623056463E-17</c:v>
                </c:pt>
                <c:pt idx="499">
                  <c:v>-6.7833326789340604E-17</c:v>
                </c:pt>
                <c:pt idx="500">
                  <c:v>-5.2855074039144648E-17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4B-453B-981B-BB1A68203836}"/>
            </c:ext>
          </c:extLst>
        </c:ser>
        <c:dLbls/>
        <c:marker val="1"/>
        <c:axId val="124915072"/>
        <c:axId val="124925056"/>
      </c:lineChart>
      <c:catAx>
        <c:axId val="124915072"/>
        <c:scaling>
          <c:orientation val="minMax"/>
        </c:scaling>
        <c:axPos val="b"/>
        <c:numFmt formatCode="General" sourceLinked="1"/>
        <c:maj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925056"/>
        <c:crosses val="autoZero"/>
        <c:auto val="1"/>
        <c:lblAlgn val="ctr"/>
        <c:lblOffset val="1000"/>
        <c:tickLblSkip val="100"/>
        <c:tickMarkSkip val="20"/>
      </c:catAx>
      <c:valAx>
        <c:axId val="124925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915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val>
            <c:numRef>
              <c:f>Лист5!$M$6:$M$67</c:f>
              <c:numCache>
                <c:formatCode>General</c:formatCode>
                <c:ptCount val="62"/>
                <c:pt idx="0">
                  <c:v>-0.55555554166666832</c:v>
                </c:pt>
                <c:pt idx="1">
                  <c:v>-1.8752228653817837</c:v>
                </c:pt>
                <c:pt idx="2">
                  <c:v>-2.7080599678852053</c:v>
                </c:pt>
                <c:pt idx="3">
                  <c:v>-3.1786739365631509</c:v>
                </c:pt>
                <c:pt idx="4">
                  <c:v>-3.3831964848269087</c:v>
                </c:pt>
                <c:pt idx="5">
                  <c:v>-3.4063925984972996</c:v>
                </c:pt>
                <c:pt idx="6">
                  <c:v>-3.3273312909691324</c:v>
                </c:pt>
                <c:pt idx="7">
                  <c:v>-3.2214386182405557</c:v>
                </c:pt>
                <c:pt idx="8">
                  <c:v>-3.1613223743799836</c:v>
                </c:pt>
                <c:pt idx="9">
                  <c:v>-3.2174408943008754</c:v>
                </c:pt>
                <c:pt idx="10">
                  <c:v>-3.4594271610635059</c:v>
                </c:pt>
                <c:pt idx="11">
                  <c:v>-3.9574110428138503</c:v>
                </c:pt>
                <c:pt idx="12">
                  <c:v>-4.605144994063779</c:v>
                </c:pt>
                <c:pt idx="13">
                  <c:v>-5.2832975478742368</c:v>
                </c:pt>
                <c:pt idx="14">
                  <c:v>-5.9753434662692406</c:v>
                </c:pt>
                <c:pt idx="15">
                  <c:v>-6.6620463881878615</c:v>
                </c:pt>
                <c:pt idx="16">
                  <c:v>-7.3218982301193831</c:v>
                </c:pt>
                <c:pt idx="17">
                  <c:v>-7.9316525889615965</c:v>
                </c:pt>
                <c:pt idx="18">
                  <c:v>-8.4669324231264973</c:v>
                </c:pt>
                <c:pt idx="19">
                  <c:v>-8.9028912328496173</c:v>
                </c:pt>
                <c:pt idx="20">
                  <c:v>-9.2149065794396225</c:v>
                </c:pt>
                <c:pt idx="21">
                  <c:v>-9.3792850157978442</c:v>
                </c:pt>
                <c:pt idx="22">
                  <c:v>-9.3739582768854586</c:v>
                </c:pt>
                <c:pt idx="23">
                  <c:v>-9.1791518222571913</c:v>
                </c:pt>
                <c:pt idx="24">
                  <c:v>-8.7780084531932321</c:v>
                </c:pt>
                <c:pt idx="25">
                  <c:v>-8.157151663565152</c:v>
                </c:pt>
                <c:pt idx="26">
                  <c:v>-7.3071755473525837</c:v>
                </c:pt>
                <c:pt idx="27">
                  <c:v>-6.2230504014470105</c:v>
                </c:pt>
                <c:pt idx="28">
                  <c:v>-4.9044355601875544</c:v>
                </c:pt>
                <c:pt idx="29">
                  <c:v>-3.038646208960476</c:v>
                </c:pt>
                <c:pt idx="30">
                  <c:v>-1.2292557477811079</c:v>
                </c:pt>
                <c:pt idx="31">
                  <c:v>0.3888398280161478</c:v>
                </c:pt>
                <c:pt idx="32">
                  <c:v>1.8011035743958488</c:v>
                </c:pt>
                <c:pt idx="33">
                  <c:v>2.9968914296395108</c:v>
                </c:pt>
                <c:pt idx="34">
                  <c:v>3.9695469245339479</c:v>
                </c:pt>
                <c:pt idx="35">
                  <c:v>4.7164459882802747</c:v>
                </c:pt>
                <c:pt idx="36">
                  <c:v>5.2389888685741184</c:v>
                </c:pt>
                <c:pt idx="37">
                  <c:v>5.5425369550394761</c:v>
                </c:pt>
                <c:pt idx="38">
                  <c:v>5.6362931921762884</c:v>
                </c:pt>
                <c:pt idx="39">
                  <c:v>5.5331257618302701</c:v>
                </c:pt>
                <c:pt idx="40">
                  <c:v>5.249335774805628</c:v>
                </c:pt>
                <c:pt idx="41">
                  <c:v>4.8043708048464371</c:v>
                </c:pt>
                <c:pt idx="42">
                  <c:v>4.2204871943532245</c:v>
                </c:pt>
                <c:pt idx="43">
                  <c:v>3.5223651296094114</c:v>
                </c:pt>
                <c:pt idx="44">
                  <c:v>2.7366814956413221</c:v>
                </c:pt>
                <c:pt idx="45">
                  <c:v>1.891646451371281</c:v>
                </c:pt>
                <c:pt idx="46">
                  <c:v>0.96328869532718253</c:v>
                </c:pt>
                <c:pt idx="47">
                  <c:v>0.41719403582384956</c:v>
                </c:pt>
                <c:pt idx="48">
                  <c:v>6.2799312217445738E-2</c:v>
                </c:pt>
                <c:pt idx="49">
                  <c:v>-8.8224626751854024E-2</c:v>
                </c:pt>
                <c:pt idx="50">
                  <c:v>-4.4777201479569324E-2</c:v>
                </c:pt>
                <c:pt idx="51">
                  <c:v>0.1636469888460963</c:v>
                </c:pt>
                <c:pt idx="52">
                  <c:v>0.48987405842307624</c:v>
                </c:pt>
                <c:pt idx="53">
                  <c:v>0.87426044700937777</c:v>
                </c:pt>
                <c:pt idx="54">
                  <c:v>1.250865328407913</c:v>
                </c:pt>
                <c:pt idx="55">
                  <c:v>1.5532493372159974</c:v>
                </c:pt>
                <c:pt idx="56">
                  <c:v>1.7190754285286107</c:v>
                </c:pt>
                <c:pt idx="57">
                  <c:v>1.6932918741988818</c:v>
                </c:pt>
                <c:pt idx="58">
                  <c:v>1.4300761127944752</c:v>
                </c:pt>
                <c:pt idx="59">
                  <c:v>0.89386313744467527</c:v>
                </c:pt>
                <c:pt idx="60">
                  <c:v>5.9763677677928763E-2</c:v>
                </c:pt>
                <c:pt idx="61">
                  <c:v>-1.0864031422128144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517-4169-9D9C-ACDD790B656E}"/>
            </c:ext>
          </c:extLst>
        </c:ser>
        <c:ser>
          <c:idx val="1"/>
          <c:order val="1"/>
          <c:tx>
            <c:strRef>
              <c:f>Лист5!$H$6:$H$67</c:f>
              <c:strCache>
                <c:ptCount val="1"/>
                <c:pt idx="0">
                  <c:v>0 -0,000232883 -0,000612099 -0,000845175 -0,000817647 -0,000552753 -0,000194334 -3,27588E-09 -0,000341483 -0,001712943 -0,004751821 -0,010272582 -0,018137304 -0,027867032 -0,039503631 -0,053048063 -0,068460037 -0,085658337 -0,104521831 -0,124891126 -0,146</c:v>
                </c:pt>
              </c:strCache>
            </c:strRef>
          </c:tx>
          <c:val>
            <c:numRef>
              <c:f>Лист5!$H$6:$H$67</c:f>
              <c:numCache>
                <c:formatCode>General</c:formatCode>
                <c:ptCount val="62"/>
                <c:pt idx="0">
                  <c:v>0</c:v>
                </c:pt>
                <c:pt idx="1">
                  <c:v>-2.3288348561483936E-4</c:v>
                </c:pt>
                <c:pt idx="2">
                  <c:v>-6.1209875761814665E-4</c:v>
                </c:pt>
                <c:pt idx="3">
                  <c:v>-8.4517547872072841E-4</c:v>
                </c:pt>
                <c:pt idx="4">
                  <c:v>-8.1764667147300101E-4</c:v>
                </c:pt>
                <c:pt idx="5">
                  <c:v>-5.5275281964017257E-4</c:v>
                </c:pt>
                <c:pt idx="6">
                  <c:v>-1.9433409360857518E-4</c:v>
                </c:pt>
                <c:pt idx="7">
                  <c:v>-3.2758798190393564E-9</c:v>
                </c:pt>
                <c:pt idx="8">
                  <c:v>-3.4148340035590892E-4</c:v>
                </c:pt>
                <c:pt idx="9">
                  <c:v>-1.7129434727777076E-3</c:v>
                </c:pt>
                <c:pt idx="10">
                  <c:v>-4.7518212305692354E-3</c:v>
                </c:pt>
                <c:pt idx="11">
                  <c:v>-1.0272582180588177E-2</c:v>
                </c:pt>
                <c:pt idx="12">
                  <c:v>-1.8137304066187313E-2</c:v>
                </c:pt>
                <c:pt idx="13">
                  <c:v>-2.7867031619202797E-2</c:v>
                </c:pt>
                <c:pt idx="14">
                  <c:v>-3.9503631303370507E-2</c:v>
                </c:pt>
                <c:pt idx="15">
                  <c:v>-5.3048063446969523E-2</c:v>
                </c:pt>
                <c:pt idx="16">
                  <c:v>-6.8460036684021661E-2</c:v>
                </c:pt>
                <c:pt idx="17">
                  <c:v>-8.5658337306492666E-2</c:v>
                </c:pt>
                <c:pt idx="18">
                  <c:v>-0.10452183114710857</c:v>
                </c:pt>
                <c:pt idx="19">
                  <c:v>-0.12489112578788397</c:v>
                </c:pt>
                <c:pt idx="20">
                  <c:v>-0.14657087121212081</c:v>
                </c:pt>
                <c:pt idx="21">
                  <c:v>-0.16933266762025714</c:v>
                </c:pt>
                <c:pt idx="22">
                  <c:v>-0.19291854014181636</c:v>
                </c:pt>
                <c:pt idx="23">
                  <c:v>-0.21704493172088798</c:v>
                </c:pt>
                <c:pt idx="24">
                  <c:v>-0.24140715764828341</c:v>
                </c:pt>
                <c:pt idx="25">
                  <c:v>-0.26568425816856595</c:v>
                </c:pt>
                <c:pt idx="26">
                  <c:v>-0.28954417940349769</c:v>
                </c:pt>
                <c:pt idx="27">
                  <c:v>-0.3126492075928779</c:v>
                </c:pt>
                <c:pt idx="28">
                  <c:v>-0.33466157743466651</c:v>
                </c:pt>
                <c:pt idx="29">
                  <c:v>-0.32666607905178563</c:v>
                </c:pt>
                <c:pt idx="30">
                  <c:v>-0.30969709469696982</c:v>
                </c:pt>
                <c:pt idx="31">
                  <c:v>-0.2910315572532623</c:v>
                </c:pt>
                <c:pt idx="32">
                  <c:v>-0.27097130699537875</c:v>
                </c:pt>
                <c:pt idx="33">
                  <c:v>-0.24983132620583548</c:v>
                </c:pt>
                <c:pt idx="34">
                  <c:v>-0.22793417283816977</c:v>
                </c:pt>
                <c:pt idx="35">
                  <c:v>-0.20560437778814325</c:v>
                </c:pt>
                <c:pt idx="36">
                  <c:v>-0.18316288982288598</c:v>
                </c:pt>
                <c:pt idx="37">
                  <c:v>-0.16092165093681038</c:v>
                </c:pt>
                <c:pt idx="38">
                  <c:v>-0.13917838247515102</c:v>
                </c:pt>
                <c:pt idx="39">
                  <c:v>-0.11821165882871715</c:v>
                </c:pt>
                <c:pt idx="40">
                  <c:v>-9.8276340909091098E-2</c:v>
                </c:pt>
                <c:pt idx="41">
                  <c:v>-7.9599436028216453E-2</c:v>
                </c:pt>
                <c:pt idx="42">
                  <c:v>-6.2376444309300699E-2</c:v>
                </c:pt>
                <c:pt idx="43">
                  <c:v>-4.676824443838349E-2</c:v>
                </c:pt>
                <c:pt idx="44">
                  <c:v>-3.2898563529740181E-2</c:v>
                </c:pt>
                <c:pt idx="45">
                  <c:v>-2.0852067234848337E-2</c:v>
                </c:pt>
                <c:pt idx="46">
                  <c:v>-1.019757254707219E-2</c:v>
                </c:pt>
                <c:pt idx="47">
                  <c:v>-4.5730137130872307E-3</c:v>
                </c:pt>
                <c:pt idx="48">
                  <c:v>-1.3732328599120151E-3</c:v>
                </c:pt>
                <c:pt idx="49">
                  <c:v>-9.6564587189669344E-5</c:v>
                </c:pt>
                <c:pt idx="50">
                  <c:v>-1.8407556273902336E-4</c:v>
                </c:pt>
                <c:pt idx="51">
                  <c:v>-1.0699591266742385E-3</c:v>
                </c:pt>
                <c:pt idx="52">
                  <c:v>-2.2374542569832353E-3</c:v>
                </c:pt>
                <c:pt idx="53">
                  <c:v>-3.2684552993482111E-3</c:v>
                </c:pt>
                <c:pt idx="54">
                  <c:v>-3.8772264390333675E-3</c:v>
                </c:pt>
                <c:pt idx="55">
                  <c:v>-3.9246939944265896E-3</c:v>
                </c:pt>
                <c:pt idx="56">
                  <c:v>-3.4156871466679796E-3</c:v>
                </c:pt>
                <c:pt idx="57">
                  <c:v>-2.4845282067605728E-3</c:v>
                </c:pt>
                <c:pt idx="58">
                  <c:v>-1.3744776374111122E-3</c:v>
                </c:pt>
                <c:pt idx="59">
                  <c:v>-4.1510621667290471E-4</c:v>
                </c:pt>
                <c:pt idx="60">
                  <c:v>0</c:v>
                </c:pt>
                <c:pt idx="61">
                  <c:v>-5.6593685174558797E-4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17-4169-9D9C-ACDD790B656E}"/>
            </c:ext>
          </c:extLst>
        </c:ser>
        <c:ser>
          <c:idx val="2"/>
          <c:order val="2"/>
          <c:tx>
            <c:strRef>
              <c:f>Лист5!$I$5</c:f>
              <c:strCache>
                <c:ptCount val="1"/>
                <c:pt idx="0">
                  <c:v>Vys(t)</c:v>
                </c:pt>
              </c:strCache>
            </c:strRef>
          </c:tx>
          <c:val>
            <c:numRef>
              <c:f>Лист5!$I$6:$I$67</c:f>
              <c:numCache>
                <c:formatCode>General</c:formatCode>
                <c:ptCount val="62"/>
                <c:pt idx="0">
                  <c:v>-2.9158465041650046E-15</c:v>
                </c:pt>
                <c:pt idx="1">
                  <c:v>-0.8460750022100908</c:v>
                </c:pt>
                <c:pt idx="2">
                  <c:v>-1.1088357250961312</c:v>
                </c:pt>
                <c:pt idx="3">
                  <c:v>-1.0160154274959872</c:v>
                </c:pt>
                <c:pt idx="4">
                  <c:v>-0.73241475576558823</c:v>
                </c:pt>
                <c:pt idx="5">
                  <c:v>-0.39277554747825821</c:v>
                </c:pt>
                <c:pt idx="6">
                  <c:v>-0.11387775295660893</c:v>
                </c:pt>
                <c:pt idx="7">
                  <c:v>-1.6248619356713183E-6</c:v>
                </c:pt>
                <c:pt idx="8">
                  <c:v>-0.14603346444686022</c:v>
                </c:pt>
                <c:pt idx="9">
                  <c:v>-0.64009300197802832</c:v>
                </c:pt>
                <c:pt idx="10">
                  <c:v>-1.5670636958111175</c:v>
                </c:pt>
                <c:pt idx="11">
                  <c:v>-3.011814296503978</c:v>
                </c:pt>
                <c:pt idx="12">
                  <c:v>-4.7531073346584058</c:v>
                </c:pt>
                <c:pt idx="13">
                  <c:v>-6.5522042857881759</c:v>
                </c:pt>
                <c:pt idx="14">
                  <c:v>-8.3534429452164716</c:v>
                </c:pt>
                <c:pt idx="15">
                  <c:v>-10.100327661343339</c:v>
                </c:pt>
                <c:pt idx="16">
                  <c:v>-11.736551073983087</c:v>
                </c:pt>
                <c:pt idx="17">
                  <c:v>-13.207018251348385</c:v>
                </c:pt>
                <c:pt idx="18">
                  <c:v>-14.458857543415151</c:v>
                </c:pt>
                <c:pt idx="19">
                  <c:v>-15.44240261494029</c:v>
                </c:pt>
                <c:pt idx="20">
                  <c:v>-16.112130486048564</c:v>
                </c:pt>
                <c:pt idx="21">
                  <c:v>-16.427540987524072</c:v>
                </c:pt>
                <c:pt idx="22">
                  <c:v>-16.35396382432512</c:v>
                </c:pt>
                <c:pt idx="23">
                  <c:v>-15.86328042418935</c:v>
                </c:pt>
                <c:pt idx="24">
                  <c:v>-14.934548915651517</c:v>
                </c:pt>
                <c:pt idx="25">
                  <c:v>-13.554521916005447</c:v>
                </c:pt>
                <c:pt idx="26">
                  <c:v>-11.718048297055523</c:v>
                </c:pt>
                <c:pt idx="27">
                  <c:v>-9.4283517151940437</c:v>
                </c:pt>
                <c:pt idx="28">
                  <c:v>-6.6971804208711223</c:v>
                </c:pt>
                <c:pt idx="29">
                  <c:v>-3.2596106314591955</c:v>
                </c:pt>
                <c:pt idx="30">
                  <c:v>-2.0587786927623491E-13</c:v>
                </c:pt>
                <c:pt idx="31">
                  <c:v>2.9040344833671616</c:v>
                </c:pt>
                <c:pt idx="32">
                  <c:v>5.4226234924786523</c:v>
                </c:pt>
                <c:pt idx="33">
                  <c:v>7.533995147715661</c:v>
                </c:pt>
                <c:pt idx="34">
                  <c:v>9.2246497628427928</c:v>
                </c:pt>
                <c:pt idx="35">
                  <c:v>10.489402209851004</c:v>
                </c:pt>
                <c:pt idx="36">
                  <c:v>11.331292593972398</c:v>
                </c:pt>
                <c:pt idx="37">
                  <c:v>11.761367818608317</c:v>
                </c:pt>
                <c:pt idx="38">
                  <c:v>11.798338461681647</c:v>
                </c:pt>
                <c:pt idx="39">
                  <c:v>11.468117156028454</c:v>
                </c:pt>
                <c:pt idx="40">
                  <c:v>10.803246343040797</c:v>
                </c:pt>
                <c:pt idx="41">
                  <c:v>9.8422248283483409</c:v>
                </c:pt>
                <c:pt idx="42">
                  <c:v>8.6287439899859333</c:v>
                </c:pt>
                <c:pt idx="43">
                  <c:v>7.2108457542337714</c:v>
                </c:pt>
                <c:pt idx="44">
                  <c:v>5.6400155452675538</c:v>
                </c:pt>
                <c:pt idx="45">
                  <c:v>3.9702243174036043</c:v>
                </c:pt>
                <c:pt idx="46">
                  <c:v>2.1563799995370165</c:v>
                </c:pt>
                <c:pt idx="47">
                  <c:v>1.0752246762159861</c:v>
                </c:pt>
                <c:pt idx="48">
                  <c:v>0.35987284299930483</c:v>
                </c:pt>
                <c:pt idx="49">
                  <c:v>2.8311733030808032E-2</c:v>
                </c:pt>
                <c:pt idx="50">
                  <c:v>6.0704752484926114E-2</c:v>
                </c:pt>
                <c:pt idx="51">
                  <c:v>0.39982250451972362</c:v>
                </c:pt>
                <c:pt idx="52">
                  <c:v>0.95683478713193071</c:v>
                </c:pt>
                <c:pt idx="53">
                  <c:v>1.6211793160078241</c:v>
                </c:pt>
                <c:pt idx="54">
                  <c:v>2.2720142738843956</c:v>
                </c:pt>
                <c:pt idx="55">
                  <c:v>2.7888122458588405</c:v>
                </c:pt>
                <c:pt idx="56">
                  <c:v>3.0596341360891341</c:v>
                </c:pt>
                <c:pt idx="57">
                  <c:v>2.986739501645844</c:v>
                </c:pt>
                <c:pt idx="58">
                  <c:v>2.4899085135178503</c:v>
                </c:pt>
                <c:pt idx="59">
                  <c:v>1.5080974602457982</c:v>
                </c:pt>
                <c:pt idx="60">
                  <c:v>1.1860542416793728E-13</c:v>
                </c:pt>
                <c:pt idx="61">
                  <c:v>-2.0560711800894724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17-4169-9D9C-ACDD790B656E}"/>
            </c:ext>
          </c:extLst>
        </c:ser>
        <c:dLbls/>
        <c:marker val="1"/>
        <c:axId val="125331712"/>
        <c:axId val="125341696"/>
      </c:lineChart>
      <c:catAx>
        <c:axId val="125331712"/>
        <c:scaling>
          <c:orientation val="minMax"/>
        </c:scaling>
        <c:axPos val="b"/>
        <c:tickLblPos val="nextTo"/>
        <c:crossAx val="125341696"/>
        <c:crosses val="autoZero"/>
        <c:auto val="1"/>
        <c:lblAlgn val="ctr"/>
        <c:lblOffset val="100"/>
      </c:catAx>
      <c:valAx>
        <c:axId val="125341696"/>
        <c:scaling>
          <c:orientation val="minMax"/>
        </c:scaling>
        <c:axPos val="l"/>
        <c:majorGridlines/>
        <c:numFmt formatCode="General" sourceLinked="1"/>
        <c:tickLblPos val="nextTo"/>
        <c:crossAx val="125331712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0150240594925636"/>
          <c:y val="0.11006780402449692"/>
          <c:w val="0.8702613735783028"/>
          <c:h val="0.80923592884222795"/>
        </c:manualLayout>
      </c:layout>
      <c:lineChart>
        <c:grouping val="standard"/>
        <c:ser>
          <c:idx val="0"/>
          <c:order val="0"/>
          <c:tx>
            <c:strRef>
              <c:f>Лист6!$B$2</c:f>
              <c:strCache>
                <c:ptCount val="1"/>
                <c:pt idx="0">
                  <c:v>ys(t)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Лист6!$D$3:$D$63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Лист6!$B$3:$B$64</c:f>
              <c:numCache>
                <c:formatCode>@</c:formatCode>
                <c:ptCount val="62"/>
                <c:pt idx="0">
                  <c:v>-0.02</c:v>
                </c:pt>
                <c:pt idx="1">
                  <c:v>-1.2E-2</c:v>
                </c:pt>
                <c:pt idx="2" formatCode="0.00E+00">
                  <c:v>-6.4809999999999998E-3</c:v>
                </c:pt>
                <c:pt idx="3" formatCode="0.00E+00">
                  <c:v>-3.2420000000000001E-3</c:v>
                </c:pt>
                <c:pt idx="4" formatCode="0.00E+00">
                  <c:v>-2.2279999999999999E-3</c:v>
                </c:pt>
                <c:pt idx="5" formatCode="0.00E+00">
                  <c:v>-3.418E-3</c:v>
                </c:pt>
                <c:pt idx="6" formatCode="0.00E+00">
                  <c:v>-6.8380000000000003E-3</c:v>
                </c:pt>
                <c:pt idx="7">
                  <c:v>-1.2999999999999999E-2</c:v>
                </c:pt>
                <c:pt idx="8">
                  <c:v>-2.1000000000000001E-2</c:v>
                </c:pt>
                <c:pt idx="9">
                  <c:v>-3.1E-2</c:v>
                </c:pt>
                <c:pt idx="10">
                  <c:v>-4.2000000000000003E-2</c:v>
                </c:pt>
                <c:pt idx="11">
                  <c:v>-5.5E-2</c:v>
                </c:pt>
                <c:pt idx="12">
                  <c:v>-6.8000000000000005E-2</c:v>
                </c:pt>
                <c:pt idx="13">
                  <c:v>-8.2000000000000003E-2</c:v>
                </c:pt>
                <c:pt idx="14">
                  <c:v>-9.5000000000000001E-2</c:v>
                </c:pt>
                <c:pt idx="15">
                  <c:v>-0.108</c:v>
                </c:pt>
                <c:pt idx="16">
                  <c:v>-0.122</c:v>
                </c:pt>
                <c:pt idx="17">
                  <c:v>-0.13500000000000001</c:v>
                </c:pt>
                <c:pt idx="18">
                  <c:v>-0.14799999999999999</c:v>
                </c:pt>
                <c:pt idx="19">
                  <c:v>-0.16200000000000001</c:v>
                </c:pt>
                <c:pt idx="20">
                  <c:v>-0.17499999999999999</c:v>
                </c:pt>
                <c:pt idx="21">
                  <c:v>-0.188</c:v>
                </c:pt>
                <c:pt idx="22">
                  <c:v>-0.20200000000000001</c:v>
                </c:pt>
                <c:pt idx="23">
                  <c:v>-0.215</c:v>
                </c:pt>
                <c:pt idx="24">
                  <c:v>-0.22800000000000001</c:v>
                </c:pt>
                <c:pt idx="25">
                  <c:v>-0.24199999999999999</c:v>
                </c:pt>
                <c:pt idx="26">
                  <c:v>-0.255</c:v>
                </c:pt>
                <c:pt idx="27">
                  <c:v>-0.26800000000000002</c:v>
                </c:pt>
                <c:pt idx="28">
                  <c:v>-0.28199999999999997</c:v>
                </c:pt>
                <c:pt idx="29">
                  <c:v>-0.29499999999999998</c:v>
                </c:pt>
                <c:pt idx="30">
                  <c:v>-0.308</c:v>
                </c:pt>
                <c:pt idx="31">
                  <c:v>-0.32100000000000001</c:v>
                </c:pt>
                <c:pt idx="32">
                  <c:v>-0.33400000000000002</c:v>
                </c:pt>
                <c:pt idx="33">
                  <c:v>-0.34200000000000003</c:v>
                </c:pt>
                <c:pt idx="34">
                  <c:v>-0.34499999999999997</c:v>
                </c:pt>
                <c:pt idx="35">
                  <c:v>-0.34200000000000003</c:v>
                </c:pt>
                <c:pt idx="36">
                  <c:v>-0.33300000000000002</c:v>
                </c:pt>
                <c:pt idx="37">
                  <c:v>-0.32</c:v>
                </c:pt>
                <c:pt idx="38">
                  <c:v>-0.307</c:v>
                </c:pt>
                <c:pt idx="39">
                  <c:v>-0.29399999999999998</c:v>
                </c:pt>
                <c:pt idx="40">
                  <c:v>-0.28100000000000003</c:v>
                </c:pt>
                <c:pt idx="41">
                  <c:v>-0.26700000000000002</c:v>
                </c:pt>
                <c:pt idx="42">
                  <c:v>-0.254</c:v>
                </c:pt>
                <c:pt idx="43">
                  <c:v>-0.24099999999999999</c:v>
                </c:pt>
                <c:pt idx="44">
                  <c:v>-0.22700000000000001</c:v>
                </c:pt>
                <c:pt idx="45">
                  <c:v>-0.214</c:v>
                </c:pt>
                <c:pt idx="46">
                  <c:v>-0.20100000000000001</c:v>
                </c:pt>
                <c:pt idx="47">
                  <c:v>-0.187</c:v>
                </c:pt>
                <c:pt idx="48">
                  <c:v>-0.17399999999999999</c:v>
                </c:pt>
                <c:pt idx="49">
                  <c:v>-0.161</c:v>
                </c:pt>
                <c:pt idx="50">
                  <c:v>-0.14699999999999999</c:v>
                </c:pt>
                <c:pt idx="51">
                  <c:v>-0.13400000000000001</c:v>
                </c:pt>
                <c:pt idx="52">
                  <c:v>-0.121</c:v>
                </c:pt>
                <c:pt idx="53">
                  <c:v>-0.107</c:v>
                </c:pt>
                <c:pt idx="54">
                  <c:v>-9.4E-2</c:v>
                </c:pt>
                <c:pt idx="55">
                  <c:v>-8.1000000000000003E-2</c:v>
                </c:pt>
                <c:pt idx="56">
                  <c:v>-6.7000000000000004E-2</c:v>
                </c:pt>
                <c:pt idx="57">
                  <c:v>-5.3999999999999999E-2</c:v>
                </c:pt>
                <c:pt idx="58">
                  <c:v>-4.1000000000000002E-2</c:v>
                </c:pt>
                <c:pt idx="59">
                  <c:v>-2.9000000000000001E-2</c:v>
                </c:pt>
                <c:pt idx="60">
                  <c:v>-1.9E-2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B4-4E14-A065-67F84409C531}"/>
            </c:ext>
          </c:extLst>
        </c:ser>
        <c:ser>
          <c:idx val="1"/>
          <c:order val="1"/>
          <c:tx>
            <c:strRef>
              <c:f>Лист6!$C$2</c:f>
              <c:strCache>
                <c:ptCount val="1"/>
                <c:pt idx="0">
                  <c:v>yc(t)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4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numRef>
              <c:f>Лист6!$D$3:$D$63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Лист6!$C$3:$C$63</c:f>
              <c:numCache>
                <c:formatCode>0.00E+00</c:formatCode>
                <c:ptCount val="61"/>
                <c:pt idx="0" formatCode="General">
                  <c:v>0</c:v>
                </c:pt>
                <c:pt idx="1">
                  <c:v>-1.0790000000000001E-3</c:v>
                </c:pt>
                <c:pt idx="2">
                  <c:v>-4.3379999999999998E-3</c:v>
                </c:pt>
                <c:pt idx="3">
                  <c:v>-9.8440000000000003E-3</c:v>
                </c:pt>
                <c:pt idx="4" formatCode="General">
                  <c:v>-1.7999999999999999E-2</c:v>
                </c:pt>
                <c:pt idx="5" formatCode="General">
                  <c:v>-2.8000000000000001E-2</c:v>
                </c:pt>
                <c:pt idx="6" formatCode="General">
                  <c:v>-4.1000000000000002E-2</c:v>
                </c:pt>
                <c:pt idx="7" formatCode="General">
                  <c:v>-5.3999999999999999E-2</c:v>
                </c:pt>
                <c:pt idx="8" formatCode="General">
                  <c:v>-6.8000000000000005E-2</c:v>
                </c:pt>
                <c:pt idx="9" formatCode="General">
                  <c:v>-8.1000000000000003E-2</c:v>
                </c:pt>
                <c:pt idx="10" formatCode="General">
                  <c:v>-9.4E-2</c:v>
                </c:pt>
                <c:pt idx="11" formatCode="General">
                  <c:v>-0.108</c:v>
                </c:pt>
                <c:pt idx="12" formatCode="General">
                  <c:v>-0.121</c:v>
                </c:pt>
                <c:pt idx="13" formatCode="General">
                  <c:v>-0.13400000000000001</c:v>
                </c:pt>
                <c:pt idx="14" formatCode="General">
                  <c:v>-0.14799999999999999</c:v>
                </c:pt>
                <c:pt idx="15" formatCode="General">
                  <c:v>-0.161</c:v>
                </c:pt>
                <c:pt idx="16" formatCode="General">
                  <c:v>-0.17399999999999999</c:v>
                </c:pt>
                <c:pt idx="17" formatCode="General">
                  <c:v>-0.188</c:v>
                </c:pt>
                <c:pt idx="18" formatCode="General">
                  <c:v>-0.20100000000000001</c:v>
                </c:pt>
                <c:pt idx="19" formatCode="General">
                  <c:v>-0.214</c:v>
                </c:pt>
                <c:pt idx="20" formatCode="General">
                  <c:v>-0.22800000000000001</c:v>
                </c:pt>
                <c:pt idx="21" formatCode="General">
                  <c:v>-0.24099999999999999</c:v>
                </c:pt>
                <c:pt idx="22" formatCode="General">
                  <c:v>-0.254</c:v>
                </c:pt>
                <c:pt idx="23" formatCode="General">
                  <c:v>-0.26800000000000002</c:v>
                </c:pt>
                <c:pt idx="24" formatCode="General">
                  <c:v>-0.28100000000000003</c:v>
                </c:pt>
                <c:pt idx="25" formatCode="General">
                  <c:v>-0.29399999999999998</c:v>
                </c:pt>
                <c:pt idx="26" formatCode="General">
                  <c:v>-0.308</c:v>
                </c:pt>
                <c:pt idx="27" formatCode="General">
                  <c:v>-0.32100000000000001</c:v>
                </c:pt>
                <c:pt idx="28" formatCode="General">
                  <c:v>-0.33400000000000002</c:v>
                </c:pt>
                <c:pt idx="29" formatCode="General">
                  <c:v>-0.34799999999999998</c:v>
                </c:pt>
                <c:pt idx="30" formatCode="General">
                  <c:v>-0.36099999999999999</c:v>
                </c:pt>
                <c:pt idx="31" formatCode="General">
                  <c:v>-0.34799999999999998</c:v>
                </c:pt>
                <c:pt idx="32" formatCode="General">
                  <c:v>-0.33400000000000002</c:v>
                </c:pt>
                <c:pt idx="33" formatCode="General">
                  <c:v>-0.32100000000000001</c:v>
                </c:pt>
                <c:pt idx="34" formatCode="General">
                  <c:v>-0.308</c:v>
                </c:pt>
                <c:pt idx="35" formatCode="General">
                  <c:v>-0.29399999999999998</c:v>
                </c:pt>
                <c:pt idx="36" formatCode="General">
                  <c:v>-0.28100000000000003</c:v>
                </c:pt>
                <c:pt idx="37" formatCode="General">
                  <c:v>-0.26800000000000002</c:v>
                </c:pt>
                <c:pt idx="38" formatCode="General">
                  <c:v>-0.254</c:v>
                </c:pt>
                <c:pt idx="39" formatCode="General">
                  <c:v>-0.24099999999999999</c:v>
                </c:pt>
                <c:pt idx="40" formatCode="General">
                  <c:v>-0.22800000000000001</c:v>
                </c:pt>
                <c:pt idx="41" formatCode="General">
                  <c:v>-0.214</c:v>
                </c:pt>
                <c:pt idx="42" formatCode="General">
                  <c:v>-0.20100000000000001</c:v>
                </c:pt>
                <c:pt idx="43" formatCode="General">
                  <c:v>-0.188</c:v>
                </c:pt>
                <c:pt idx="44" formatCode="General">
                  <c:v>-0.17399999999999999</c:v>
                </c:pt>
                <c:pt idx="45" formatCode="General">
                  <c:v>-0.161</c:v>
                </c:pt>
                <c:pt idx="46" formatCode="General">
                  <c:v>-0.14799999999999999</c:v>
                </c:pt>
                <c:pt idx="47" formatCode="General">
                  <c:v>-0.13400000000000001</c:v>
                </c:pt>
                <c:pt idx="48" formatCode="General">
                  <c:v>-0.121</c:v>
                </c:pt>
                <c:pt idx="49" formatCode="General">
                  <c:v>-0.108</c:v>
                </c:pt>
                <c:pt idx="50" formatCode="General">
                  <c:v>-9.4E-2</c:v>
                </c:pt>
                <c:pt idx="51" formatCode="General">
                  <c:v>-8.1000000000000003E-2</c:v>
                </c:pt>
                <c:pt idx="52" formatCode="General">
                  <c:v>-6.8000000000000005E-2</c:v>
                </c:pt>
                <c:pt idx="53" formatCode="General">
                  <c:v>-5.3999999999999999E-2</c:v>
                </c:pt>
                <c:pt idx="54" formatCode="General">
                  <c:v>-4.1000000000000002E-2</c:v>
                </c:pt>
                <c:pt idx="55" formatCode="General">
                  <c:v>-2.5999999999999999E-2</c:v>
                </c:pt>
                <c:pt idx="56" formatCode="General">
                  <c:v>-1.7000000000000001E-2</c:v>
                </c:pt>
                <c:pt idx="57">
                  <c:v>-9.5589999999999998E-3</c:v>
                </c:pt>
                <c:pt idx="58">
                  <c:v>-4.2820000000000002E-3</c:v>
                </c:pt>
                <c:pt idx="59">
                  <c:v>-1.0759999999999999E-3</c:v>
                </c:pt>
                <c:pt idx="60" formatCode="General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B4-4E14-A065-67F84409C531}"/>
            </c:ext>
          </c:extLst>
        </c:ser>
        <c:dLbls/>
        <c:marker val="1"/>
        <c:axId val="125240448"/>
        <c:axId val="125241984"/>
      </c:lineChart>
      <c:catAx>
        <c:axId val="125240448"/>
        <c:scaling>
          <c:orientation val="minMax"/>
        </c:scaling>
        <c:axPos val="b"/>
        <c:numFmt formatCode="General" sourceLinked="1"/>
        <c:majorTickMark val="none"/>
        <c:tickLblPos val="low"/>
        <c:spPr>
          <a:ln/>
        </c:spPr>
        <c:crossAx val="125241984"/>
        <c:crosses val="autoZero"/>
        <c:auto val="1"/>
        <c:lblAlgn val="ctr"/>
        <c:lblOffset val="0"/>
        <c:tickMarkSkip val="5"/>
      </c:catAx>
      <c:valAx>
        <c:axId val="125241984"/>
        <c:scaling>
          <c:orientation val="minMax"/>
        </c:scaling>
        <c:axPos val="l"/>
        <c:majorGridlines/>
        <c:numFmt formatCode="@" sourceLinked="1"/>
        <c:tickLblPos val="nextTo"/>
        <c:crossAx val="125240448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31898600174978137"/>
          <c:y val="1.8134660250801984E-2"/>
          <c:w val="0.3560139982502189"/>
          <c:h val="7.4841790609507144E-2"/>
        </c:manualLayout>
      </c:layout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8.741907261592298E-2"/>
          <c:y val="0.14399314668999713"/>
          <c:w val="0.86874978127734048"/>
          <c:h val="0.80460629921259852"/>
        </c:manualLayout>
      </c:layout>
      <c:lineChart>
        <c:grouping val="standard"/>
        <c:ser>
          <c:idx val="0"/>
          <c:order val="0"/>
          <c:tx>
            <c:strRef>
              <c:f>Лист7!$C$2</c:f>
              <c:strCache>
                <c:ptCount val="1"/>
                <c:pt idx="0">
                  <c:v>Vyc(t)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Лист7!$E$3:$E$63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Лист7!$C$3:$C$63</c:f>
              <c:numCache>
                <c:formatCode>General</c:formatCode>
                <c:ptCount val="61"/>
                <c:pt idx="0">
                  <c:v>0.26800000000000002</c:v>
                </c:pt>
                <c:pt idx="1">
                  <c:v>0.32600000000000001</c:v>
                </c:pt>
                <c:pt idx="2">
                  <c:v>0.36699999999999999</c:v>
                </c:pt>
                <c:pt idx="3">
                  <c:v>0.39</c:v>
                </c:pt>
                <c:pt idx="4">
                  <c:v>0.39800000000000002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0.39200000000000002</c:v>
                </c:pt>
                <c:pt idx="24">
                  <c:v>0.33300000000000002</c:v>
                </c:pt>
                <c:pt idx="25">
                  <c:v>0.19900000000000001</c:v>
                </c:pt>
                <c:pt idx="26" formatCode="0.00E+00">
                  <c:v>8.0090000000000005E-3</c:v>
                </c:pt>
                <c:pt idx="27">
                  <c:v>-0.185</c:v>
                </c:pt>
                <c:pt idx="28">
                  <c:v>-0.32500000000000001</c:v>
                </c:pt>
                <c:pt idx="29">
                  <c:v>-0.38900000000000001</c:v>
                </c:pt>
                <c:pt idx="30">
                  <c:v>-0.4</c:v>
                </c:pt>
                <c:pt idx="31">
                  <c:v>-0.4</c:v>
                </c:pt>
                <c:pt idx="32">
                  <c:v>-0.4</c:v>
                </c:pt>
                <c:pt idx="33">
                  <c:v>-0.4</c:v>
                </c:pt>
                <c:pt idx="34">
                  <c:v>-0.4</c:v>
                </c:pt>
                <c:pt idx="35">
                  <c:v>-0.4</c:v>
                </c:pt>
                <c:pt idx="36">
                  <c:v>-0.4</c:v>
                </c:pt>
                <c:pt idx="37">
                  <c:v>-0.4</c:v>
                </c:pt>
                <c:pt idx="38">
                  <c:v>-0.4</c:v>
                </c:pt>
                <c:pt idx="39">
                  <c:v>-0.4</c:v>
                </c:pt>
                <c:pt idx="40">
                  <c:v>-0.4</c:v>
                </c:pt>
                <c:pt idx="41">
                  <c:v>-0.4</c:v>
                </c:pt>
                <c:pt idx="42">
                  <c:v>-0.4</c:v>
                </c:pt>
                <c:pt idx="43">
                  <c:v>-0.4</c:v>
                </c:pt>
                <c:pt idx="44">
                  <c:v>-0.4</c:v>
                </c:pt>
                <c:pt idx="45">
                  <c:v>-0.4</c:v>
                </c:pt>
                <c:pt idx="46">
                  <c:v>-0.4</c:v>
                </c:pt>
                <c:pt idx="47">
                  <c:v>-0.40100000000000002</c:v>
                </c:pt>
                <c:pt idx="48">
                  <c:v>-0.40400000000000003</c:v>
                </c:pt>
                <c:pt idx="49">
                  <c:v>-0.4</c:v>
                </c:pt>
                <c:pt idx="50">
                  <c:v>-0.377</c:v>
                </c:pt>
                <c:pt idx="51">
                  <c:v>-0.33200000000000002</c:v>
                </c:pt>
                <c:pt idx="52">
                  <c:v>-0.26900000000000002</c:v>
                </c:pt>
                <c:pt idx="53">
                  <c:v>-0.19700000000000001</c:v>
                </c:pt>
                <c:pt idx="54">
                  <c:v>-0.129</c:v>
                </c:pt>
                <c:pt idx="55">
                  <c:v>-6.6000000000000003E-2</c:v>
                </c:pt>
                <c:pt idx="56" formatCode="0.00E+00">
                  <c:v>-2.5360000000000001E-3</c:v>
                </c:pt>
                <c:pt idx="57">
                  <c:v>6.0999999999999999E-2</c:v>
                </c:pt>
                <c:pt idx="58">
                  <c:v>0.123</c:v>
                </c:pt>
                <c:pt idx="59">
                  <c:v>0.183</c:v>
                </c:pt>
                <c:pt idx="60">
                  <c:v>0.24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A1-4756-AF43-04A72B9F9583}"/>
            </c:ext>
          </c:extLst>
        </c:ser>
        <c:ser>
          <c:idx val="1"/>
          <c:order val="1"/>
          <c:tx>
            <c:strRef>
              <c:f>Лист7!$D$2</c:f>
              <c:strCache>
                <c:ptCount val="1"/>
                <c:pt idx="0">
                  <c:v>Vys(t)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Лист7!$D$3:$D$63</c:f>
              <c:numCache>
                <c:formatCode>General</c:formatCode>
                <c:ptCount val="61"/>
                <c:pt idx="0" formatCode="0.00E+00">
                  <c:v>-4.8470000000000002E-5</c:v>
                </c:pt>
                <c:pt idx="1">
                  <c:v>6.7000000000000004E-2</c:v>
                </c:pt>
                <c:pt idx="2">
                  <c:v>0.13400000000000001</c:v>
                </c:pt>
                <c:pt idx="3">
                  <c:v>0.2</c:v>
                </c:pt>
                <c:pt idx="4">
                  <c:v>0.26100000000000001</c:v>
                </c:pt>
                <c:pt idx="5">
                  <c:v>0.312</c:v>
                </c:pt>
                <c:pt idx="6">
                  <c:v>0.35099999999999998</c:v>
                </c:pt>
                <c:pt idx="7">
                  <c:v>0.377</c:v>
                </c:pt>
                <c:pt idx="8">
                  <c:v>0.39100000000000001</c:v>
                </c:pt>
                <c:pt idx="9">
                  <c:v>0.39700000000000002</c:v>
                </c:pt>
                <c:pt idx="10">
                  <c:v>0.39900000000000002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0.39600000000000002</c:v>
                </c:pt>
                <c:pt idx="26">
                  <c:v>0.38200000000000001</c:v>
                </c:pt>
                <c:pt idx="27">
                  <c:v>0.34300000000000003</c:v>
                </c:pt>
                <c:pt idx="28">
                  <c:v>0.26500000000000001</c:v>
                </c:pt>
                <c:pt idx="29">
                  <c:v>0.14599999999999999</c:v>
                </c:pt>
                <c:pt idx="30" formatCode="0.00E+00">
                  <c:v>2.7369999999999998E-6</c:v>
                </c:pt>
                <c:pt idx="31">
                  <c:v>-0.14599999999999999</c:v>
                </c:pt>
                <c:pt idx="32">
                  <c:v>-0.26500000000000001</c:v>
                </c:pt>
                <c:pt idx="33">
                  <c:v>-0.34300000000000003</c:v>
                </c:pt>
                <c:pt idx="34">
                  <c:v>-0.38200000000000001</c:v>
                </c:pt>
                <c:pt idx="35">
                  <c:v>-0.39600000000000002</c:v>
                </c:pt>
                <c:pt idx="36">
                  <c:v>-0.4</c:v>
                </c:pt>
                <c:pt idx="37">
                  <c:v>-0.4</c:v>
                </c:pt>
                <c:pt idx="38">
                  <c:v>-0.4</c:v>
                </c:pt>
                <c:pt idx="39">
                  <c:v>-0.4</c:v>
                </c:pt>
                <c:pt idx="40">
                  <c:v>-0.4</c:v>
                </c:pt>
                <c:pt idx="41">
                  <c:v>-0.4</c:v>
                </c:pt>
                <c:pt idx="42">
                  <c:v>-0.4</c:v>
                </c:pt>
                <c:pt idx="43">
                  <c:v>-0.4</c:v>
                </c:pt>
                <c:pt idx="44">
                  <c:v>-0.4</c:v>
                </c:pt>
                <c:pt idx="45">
                  <c:v>-0.4</c:v>
                </c:pt>
                <c:pt idx="46">
                  <c:v>-0.4</c:v>
                </c:pt>
                <c:pt idx="47">
                  <c:v>-0.4</c:v>
                </c:pt>
                <c:pt idx="48">
                  <c:v>-0.4</c:v>
                </c:pt>
                <c:pt idx="49">
                  <c:v>-0.4</c:v>
                </c:pt>
                <c:pt idx="50">
                  <c:v>-0.40100000000000002</c:v>
                </c:pt>
                <c:pt idx="51">
                  <c:v>-0.4</c:v>
                </c:pt>
                <c:pt idx="52">
                  <c:v>-0.39600000000000002</c:v>
                </c:pt>
                <c:pt idx="53">
                  <c:v>-0.38200000000000001</c:v>
                </c:pt>
                <c:pt idx="54">
                  <c:v>-0.35599999999999998</c:v>
                </c:pt>
                <c:pt idx="55">
                  <c:v>-0.313</c:v>
                </c:pt>
                <c:pt idx="56">
                  <c:v>-0.25800000000000001</c:v>
                </c:pt>
                <c:pt idx="57">
                  <c:v>-0.19500000000000001</c:v>
                </c:pt>
                <c:pt idx="58">
                  <c:v>-0.129</c:v>
                </c:pt>
                <c:pt idx="59">
                  <c:v>-6.4000000000000001E-2</c:v>
                </c:pt>
                <c:pt idx="60" formatCode="0.00E+00">
                  <c:v>-4.2180000000000001E-4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A1-4756-AF43-04A72B9F9583}"/>
            </c:ext>
          </c:extLst>
        </c:ser>
        <c:dLbls/>
        <c:marker val="1"/>
        <c:axId val="125415424"/>
        <c:axId val="125416960"/>
      </c:lineChart>
      <c:catAx>
        <c:axId val="125415424"/>
        <c:scaling>
          <c:orientation val="minMax"/>
        </c:scaling>
        <c:axPos val="b"/>
        <c:numFmt formatCode="#,##0.0" sourceLinked="0"/>
        <c:majorTickMark val="in"/>
        <c:tickLblPos val="nextTo"/>
        <c:spPr>
          <a:ln/>
        </c:spPr>
        <c:crossAx val="125416960"/>
        <c:crosses val="autoZero"/>
        <c:auto val="1"/>
        <c:lblAlgn val="ctr"/>
        <c:lblOffset val="100"/>
        <c:tickLblSkip val="10"/>
        <c:tickMarkSkip val="10"/>
      </c:catAx>
      <c:valAx>
        <c:axId val="125416960"/>
        <c:scaling>
          <c:orientation val="minMax"/>
        </c:scaling>
        <c:axPos val="l"/>
        <c:majorGridlines/>
        <c:numFmt formatCode="General" sourceLinked="1"/>
        <c:tickLblPos val="nextTo"/>
        <c:crossAx val="125415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143331146106737"/>
          <c:y val="2.2764289880431606E-2"/>
          <c:w val="0.35788910761154863"/>
          <c:h val="8.4101049868766417E-2"/>
        </c:manualLayout>
      </c:layout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0097647576174226"/>
          <c:y val="0.10232648002333043"/>
          <c:w val="0.86632397793382809"/>
          <c:h val="0.78169364246135908"/>
        </c:manualLayout>
      </c:layout>
      <c:lineChart>
        <c:grouping val="standard"/>
        <c:ser>
          <c:idx val="0"/>
          <c:order val="0"/>
          <c:tx>
            <c:strRef>
              <c:f>Лист8!$C$2</c:f>
              <c:strCache>
                <c:ptCount val="1"/>
                <c:pt idx="0">
                  <c:v>ys(t)</c:v>
                </c:pt>
              </c:strCache>
            </c:strRef>
          </c:tx>
          <c:marker>
            <c:symbol val="none"/>
          </c:marker>
          <c:cat>
            <c:numRef>
              <c:f>Лист8!$E$3:$E$63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Лист8!$C$3:$C$63</c:f>
              <c:numCache>
                <c:formatCode>@</c:formatCode>
                <c:ptCount val="61"/>
                <c:pt idx="0">
                  <c:v>-0.02</c:v>
                </c:pt>
                <c:pt idx="1">
                  <c:v>-1.2E-2</c:v>
                </c:pt>
                <c:pt idx="2" formatCode="0.00E+00">
                  <c:v>-6.4809999999999998E-3</c:v>
                </c:pt>
                <c:pt idx="3" formatCode="0.00E+00">
                  <c:v>-3.2420000000000001E-3</c:v>
                </c:pt>
                <c:pt idx="4" formatCode="0.00E+00">
                  <c:v>-2.2279999999999999E-3</c:v>
                </c:pt>
                <c:pt idx="5" formatCode="0.00E+00">
                  <c:v>-3.418E-3</c:v>
                </c:pt>
                <c:pt idx="6" formatCode="0.00E+00">
                  <c:v>-6.8380000000000003E-3</c:v>
                </c:pt>
                <c:pt idx="7">
                  <c:v>-1.2999999999999999E-2</c:v>
                </c:pt>
                <c:pt idx="8">
                  <c:v>-2.1000000000000001E-2</c:v>
                </c:pt>
                <c:pt idx="9">
                  <c:v>-3.1E-2</c:v>
                </c:pt>
                <c:pt idx="10">
                  <c:v>-4.2000000000000003E-2</c:v>
                </c:pt>
                <c:pt idx="11">
                  <c:v>-5.5E-2</c:v>
                </c:pt>
                <c:pt idx="12">
                  <c:v>-6.8000000000000005E-2</c:v>
                </c:pt>
                <c:pt idx="13">
                  <c:v>-8.2000000000000003E-2</c:v>
                </c:pt>
                <c:pt idx="14">
                  <c:v>-9.5000000000000001E-2</c:v>
                </c:pt>
                <c:pt idx="15">
                  <c:v>-0.108</c:v>
                </c:pt>
                <c:pt idx="16">
                  <c:v>-0.122</c:v>
                </c:pt>
                <c:pt idx="17">
                  <c:v>-0.13500000000000001</c:v>
                </c:pt>
                <c:pt idx="18">
                  <c:v>-0.14799999999999999</c:v>
                </c:pt>
                <c:pt idx="19">
                  <c:v>-0.16200000000000001</c:v>
                </c:pt>
                <c:pt idx="20">
                  <c:v>-0.17499999999999999</c:v>
                </c:pt>
                <c:pt idx="21">
                  <c:v>-0.188</c:v>
                </c:pt>
                <c:pt idx="22">
                  <c:v>-0.20200000000000001</c:v>
                </c:pt>
                <c:pt idx="23">
                  <c:v>-0.215</c:v>
                </c:pt>
                <c:pt idx="24">
                  <c:v>-0.22800000000000001</c:v>
                </c:pt>
                <c:pt idx="25">
                  <c:v>-0.24199999999999999</c:v>
                </c:pt>
                <c:pt idx="26">
                  <c:v>-0.255</c:v>
                </c:pt>
                <c:pt idx="27">
                  <c:v>-0.26800000000000002</c:v>
                </c:pt>
                <c:pt idx="28">
                  <c:v>-0.28199999999999997</c:v>
                </c:pt>
                <c:pt idx="29">
                  <c:v>-0.29499999999999998</c:v>
                </c:pt>
                <c:pt idx="30">
                  <c:v>-0.308</c:v>
                </c:pt>
                <c:pt idx="31">
                  <c:v>-0.32100000000000001</c:v>
                </c:pt>
                <c:pt idx="32">
                  <c:v>-0.33400000000000002</c:v>
                </c:pt>
                <c:pt idx="33">
                  <c:v>-0.34200000000000003</c:v>
                </c:pt>
                <c:pt idx="34">
                  <c:v>-0.34499999999999997</c:v>
                </c:pt>
                <c:pt idx="35">
                  <c:v>-0.34200000000000003</c:v>
                </c:pt>
                <c:pt idx="36">
                  <c:v>-0.33300000000000002</c:v>
                </c:pt>
                <c:pt idx="37">
                  <c:v>-0.32</c:v>
                </c:pt>
                <c:pt idx="38">
                  <c:v>-0.307</c:v>
                </c:pt>
                <c:pt idx="39">
                  <c:v>-0.29399999999999998</c:v>
                </c:pt>
                <c:pt idx="40">
                  <c:v>-0.28100000000000003</c:v>
                </c:pt>
                <c:pt idx="41">
                  <c:v>-0.26700000000000002</c:v>
                </c:pt>
                <c:pt idx="42">
                  <c:v>-0.254</c:v>
                </c:pt>
                <c:pt idx="43">
                  <c:v>-0.24099999999999999</c:v>
                </c:pt>
                <c:pt idx="44">
                  <c:v>-0.22700000000000001</c:v>
                </c:pt>
                <c:pt idx="45">
                  <c:v>-0.214</c:v>
                </c:pt>
                <c:pt idx="46">
                  <c:v>-0.20100000000000001</c:v>
                </c:pt>
                <c:pt idx="47">
                  <c:v>-0.187</c:v>
                </c:pt>
                <c:pt idx="48">
                  <c:v>-0.17399999999999999</c:v>
                </c:pt>
                <c:pt idx="49">
                  <c:v>-0.161</c:v>
                </c:pt>
                <c:pt idx="50">
                  <c:v>-0.14699999999999999</c:v>
                </c:pt>
                <c:pt idx="51">
                  <c:v>-0.13400000000000001</c:v>
                </c:pt>
                <c:pt idx="52">
                  <c:v>-0.121</c:v>
                </c:pt>
                <c:pt idx="53">
                  <c:v>-0.107</c:v>
                </c:pt>
                <c:pt idx="54">
                  <c:v>-9.4E-2</c:v>
                </c:pt>
                <c:pt idx="55">
                  <c:v>-8.1000000000000003E-2</c:v>
                </c:pt>
                <c:pt idx="56">
                  <c:v>-6.7000000000000004E-2</c:v>
                </c:pt>
                <c:pt idx="57">
                  <c:v>-5.3999999999999999E-2</c:v>
                </c:pt>
                <c:pt idx="58">
                  <c:v>-4.1000000000000002E-2</c:v>
                </c:pt>
                <c:pt idx="59">
                  <c:v>-2.9000000000000001E-2</c:v>
                </c:pt>
                <c:pt idx="60">
                  <c:v>-1.9E-2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02-4013-839F-A58268399C15}"/>
            </c:ext>
          </c:extLst>
        </c:ser>
        <c:ser>
          <c:idx val="1"/>
          <c:order val="1"/>
          <c:tx>
            <c:strRef>
              <c:f>Лист8!$D$2</c:f>
              <c:strCache>
                <c:ptCount val="1"/>
                <c:pt idx="0">
                  <c:v>yc(t)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Лист8!$E$3:$E$63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Лист8!$D$3:$D$63</c:f>
              <c:numCache>
                <c:formatCode>0.00E+00</c:formatCode>
                <c:ptCount val="61"/>
                <c:pt idx="0" formatCode="General">
                  <c:v>0</c:v>
                </c:pt>
                <c:pt idx="1">
                  <c:v>-1.0790000000000001E-3</c:v>
                </c:pt>
                <c:pt idx="2">
                  <c:v>-4.3379999999999998E-3</c:v>
                </c:pt>
                <c:pt idx="3">
                  <c:v>-9.8440000000000003E-3</c:v>
                </c:pt>
                <c:pt idx="4" formatCode="General">
                  <c:v>-1.7999999999999999E-2</c:v>
                </c:pt>
                <c:pt idx="5" formatCode="General">
                  <c:v>-2.8000000000000001E-2</c:v>
                </c:pt>
                <c:pt idx="6" formatCode="General">
                  <c:v>-4.1000000000000002E-2</c:v>
                </c:pt>
                <c:pt idx="7" formatCode="General">
                  <c:v>-5.3999999999999999E-2</c:v>
                </c:pt>
                <c:pt idx="8" formatCode="General">
                  <c:v>-6.8000000000000005E-2</c:v>
                </c:pt>
                <c:pt idx="9" formatCode="General">
                  <c:v>-8.1000000000000003E-2</c:v>
                </c:pt>
                <c:pt idx="10" formatCode="General">
                  <c:v>-9.4E-2</c:v>
                </c:pt>
                <c:pt idx="11" formatCode="General">
                  <c:v>-0.108</c:v>
                </c:pt>
                <c:pt idx="12" formatCode="General">
                  <c:v>-0.121</c:v>
                </c:pt>
                <c:pt idx="13" formatCode="General">
                  <c:v>-0.13400000000000001</c:v>
                </c:pt>
                <c:pt idx="14" formatCode="General">
                  <c:v>-0.14799999999999999</c:v>
                </c:pt>
                <c:pt idx="15" formatCode="General">
                  <c:v>-0.161</c:v>
                </c:pt>
                <c:pt idx="16" formatCode="General">
                  <c:v>-0.17399999999999999</c:v>
                </c:pt>
                <c:pt idx="17" formatCode="General">
                  <c:v>-0.188</c:v>
                </c:pt>
                <c:pt idx="18" formatCode="General">
                  <c:v>-0.20100000000000001</c:v>
                </c:pt>
                <c:pt idx="19" formatCode="General">
                  <c:v>-0.214</c:v>
                </c:pt>
                <c:pt idx="20" formatCode="General">
                  <c:v>-0.22800000000000001</c:v>
                </c:pt>
                <c:pt idx="21" formatCode="General">
                  <c:v>-0.24099999999999999</c:v>
                </c:pt>
                <c:pt idx="22" formatCode="General">
                  <c:v>-0.254</c:v>
                </c:pt>
                <c:pt idx="23" formatCode="General">
                  <c:v>-0.26800000000000002</c:v>
                </c:pt>
                <c:pt idx="24" formatCode="General">
                  <c:v>-0.28100000000000003</c:v>
                </c:pt>
                <c:pt idx="25" formatCode="General">
                  <c:v>-0.29399999999999998</c:v>
                </c:pt>
                <c:pt idx="26" formatCode="General">
                  <c:v>-0.308</c:v>
                </c:pt>
                <c:pt idx="27" formatCode="General">
                  <c:v>-0.32100000000000001</c:v>
                </c:pt>
                <c:pt idx="28" formatCode="General">
                  <c:v>-0.33400000000000002</c:v>
                </c:pt>
                <c:pt idx="29" formatCode="General">
                  <c:v>-0.34799999999999998</c:v>
                </c:pt>
                <c:pt idx="30" formatCode="General">
                  <c:v>-0.36099999999999999</c:v>
                </c:pt>
                <c:pt idx="31" formatCode="General">
                  <c:v>-0.34799999999999998</c:v>
                </c:pt>
                <c:pt idx="32" formatCode="General">
                  <c:v>-0.33400000000000002</c:v>
                </c:pt>
                <c:pt idx="33" formatCode="General">
                  <c:v>-0.32100000000000001</c:v>
                </c:pt>
                <c:pt idx="34" formatCode="General">
                  <c:v>-0.308</c:v>
                </c:pt>
                <c:pt idx="35" formatCode="General">
                  <c:v>-0.29399999999999998</c:v>
                </c:pt>
                <c:pt idx="36" formatCode="General">
                  <c:v>-0.28100000000000003</c:v>
                </c:pt>
                <c:pt idx="37" formatCode="General">
                  <c:v>-0.26800000000000002</c:v>
                </c:pt>
                <c:pt idx="38" formatCode="General">
                  <c:v>-0.254</c:v>
                </c:pt>
                <c:pt idx="39" formatCode="General">
                  <c:v>-0.24099999999999999</c:v>
                </c:pt>
                <c:pt idx="40" formatCode="General">
                  <c:v>-0.22800000000000001</c:v>
                </c:pt>
                <c:pt idx="41" formatCode="General">
                  <c:v>-0.214</c:v>
                </c:pt>
                <c:pt idx="42" formatCode="General">
                  <c:v>-0.20100000000000001</c:v>
                </c:pt>
                <c:pt idx="43" formatCode="General">
                  <c:v>-0.188</c:v>
                </c:pt>
                <c:pt idx="44" formatCode="General">
                  <c:v>-0.17399999999999999</c:v>
                </c:pt>
                <c:pt idx="45" formatCode="General">
                  <c:v>-0.161</c:v>
                </c:pt>
                <c:pt idx="46" formatCode="General">
                  <c:v>-0.14799999999999999</c:v>
                </c:pt>
                <c:pt idx="47" formatCode="General">
                  <c:v>-0.13400000000000001</c:v>
                </c:pt>
                <c:pt idx="48" formatCode="General">
                  <c:v>-0.121</c:v>
                </c:pt>
                <c:pt idx="49" formatCode="General">
                  <c:v>-0.108</c:v>
                </c:pt>
                <c:pt idx="50" formatCode="General">
                  <c:v>-9.4E-2</c:v>
                </c:pt>
                <c:pt idx="51" formatCode="General">
                  <c:v>-8.1000000000000003E-2</c:v>
                </c:pt>
                <c:pt idx="52" formatCode="General">
                  <c:v>-6.8000000000000005E-2</c:v>
                </c:pt>
                <c:pt idx="53" formatCode="General">
                  <c:v>-5.3999999999999999E-2</c:v>
                </c:pt>
                <c:pt idx="54" formatCode="General">
                  <c:v>-4.1000000000000002E-2</c:v>
                </c:pt>
                <c:pt idx="55" formatCode="General">
                  <c:v>-2.5999999999999999E-2</c:v>
                </c:pt>
                <c:pt idx="56" formatCode="General">
                  <c:v>-1.7000000000000001E-2</c:v>
                </c:pt>
                <c:pt idx="57">
                  <c:v>-9.5589999999999998E-3</c:v>
                </c:pt>
                <c:pt idx="58">
                  <c:v>-4.2820000000000002E-3</c:v>
                </c:pt>
                <c:pt idx="59">
                  <c:v>-1.0759999999999999E-3</c:v>
                </c:pt>
                <c:pt idx="60" formatCode="General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02-4013-839F-A58268399C15}"/>
            </c:ext>
          </c:extLst>
        </c:ser>
        <c:ser>
          <c:idx val="2"/>
          <c:order val="2"/>
          <c:tx>
            <c:strRef>
              <c:f>Лист8!$F$2</c:f>
              <c:strCache>
                <c:ptCount val="1"/>
                <c:pt idx="0">
                  <c:v>ym(t)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Лист8!$E$3:$E$63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Лист8!$F$3:$F$63</c:f>
              <c:numCache>
                <c:formatCode>0.00E+00</c:formatCode>
                <c:ptCount val="61"/>
                <c:pt idx="0" formatCode="General">
                  <c:v>0</c:v>
                </c:pt>
                <c:pt idx="1">
                  <c:v>-3.4640000000000002E-4</c:v>
                </c:pt>
                <c:pt idx="2">
                  <c:v>-8.7259999999999996E-4</c:v>
                </c:pt>
                <c:pt idx="3">
                  <c:v>-9.7139999999999998E-4</c:v>
                </c:pt>
                <c:pt idx="4">
                  <c:v>-2.519E-4</c:v>
                </c:pt>
                <c:pt idx="5">
                  <c:v>1.4610000000000001E-3</c:v>
                </c:pt>
                <c:pt idx="6">
                  <c:v>4.1289999999999999E-3</c:v>
                </c:pt>
                <c:pt idx="7">
                  <c:v>7.5199999999999998E-3</c:v>
                </c:pt>
                <c:pt idx="8" formatCode="General">
                  <c:v>1.0999999999999999E-2</c:v>
                </c:pt>
                <c:pt idx="9" formatCode="General">
                  <c:v>1.4999999999999999E-2</c:v>
                </c:pt>
                <c:pt idx="10" formatCode="General">
                  <c:v>1.7999999999999999E-2</c:v>
                </c:pt>
                <c:pt idx="11" formatCode="General">
                  <c:v>1.9E-2</c:v>
                </c:pt>
                <c:pt idx="12" formatCode="General">
                  <c:v>1.9E-2</c:v>
                </c:pt>
                <c:pt idx="13" formatCode="General">
                  <c:v>1.6E-2</c:v>
                </c:pt>
                <c:pt idx="14" formatCode="General">
                  <c:v>1.2E-2</c:v>
                </c:pt>
                <c:pt idx="15">
                  <c:v>4.4359999999999998E-3</c:v>
                </c:pt>
                <c:pt idx="16">
                  <c:v>-5.0280000000000004E-3</c:v>
                </c:pt>
                <c:pt idx="17" formatCode="General">
                  <c:v>-1.7000000000000001E-2</c:v>
                </c:pt>
                <c:pt idx="18" formatCode="General">
                  <c:v>-0.03</c:v>
                </c:pt>
                <c:pt idx="19" formatCode="General">
                  <c:v>-4.5999999999999999E-2</c:v>
                </c:pt>
                <c:pt idx="20" formatCode="General">
                  <c:v>-6.2E-2</c:v>
                </c:pt>
                <c:pt idx="21" formatCode="General">
                  <c:v>-0.08</c:v>
                </c:pt>
                <c:pt idx="22" formatCode="General">
                  <c:v>-9.8000000000000004E-2</c:v>
                </c:pt>
                <c:pt idx="23" formatCode="General">
                  <c:v>-0.11700000000000001</c:v>
                </c:pt>
                <c:pt idx="24" formatCode="General">
                  <c:v>-0.13600000000000001</c:v>
                </c:pt>
                <c:pt idx="25" formatCode="General">
                  <c:v>-0.155</c:v>
                </c:pt>
                <c:pt idx="26" formatCode="General">
                  <c:v>-0.17299999999999999</c:v>
                </c:pt>
                <c:pt idx="27" formatCode="General">
                  <c:v>-0.191</c:v>
                </c:pt>
                <c:pt idx="28" formatCode="General">
                  <c:v>-0.20799999999999999</c:v>
                </c:pt>
                <c:pt idx="29" formatCode="General">
                  <c:v>-0.22500000000000001</c:v>
                </c:pt>
                <c:pt idx="30" formatCode="General">
                  <c:v>-0.24199999999999999</c:v>
                </c:pt>
                <c:pt idx="31" formatCode="General">
                  <c:v>-0.26</c:v>
                </c:pt>
                <c:pt idx="32" formatCode="General">
                  <c:v>-0.27900000000000003</c:v>
                </c:pt>
                <c:pt idx="33" formatCode="General">
                  <c:v>-0.29899999999999999</c:v>
                </c:pt>
                <c:pt idx="34" formatCode="General">
                  <c:v>-0.32</c:v>
                </c:pt>
                <c:pt idx="35" formatCode="General">
                  <c:v>-0.34100000000000003</c:v>
                </c:pt>
                <c:pt idx="36" formatCode="General">
                  <c:v>-0.36</c:v>
                </c:pt>
                <c:pt idx="37" formatCode="General">
                  <c:v>-0.378</c:v>
                </c:pt>
                <c:pt idx="38" formatCode="General">
                  <c:v>-0.39200000000000002</c:v>
                </c:pt>
                <c:pt idx="39" formatCode="General">
                  <c:v>-0.40300000000000002</c:v>
                </c:pt>
                <c:pt idx="40" formatCode="General">
                  <c:v>-0.40799999999999997</c:v>
                </c:pt>
                <c:pt idx="41" formatCode="General">
                  <c:v>-0.40899999999999997</c:v>
                </c:pt>
                <c:pt idx="42" formatCode="General">
                  <c:v>-0.40500000000000003</c:v>
                </c:pt>
                <c:pt idx="43" formatCode="General">
                  <c:v>-0.39700000000000002</c:v>
                </c:pt>
                <c:pt idx="44" formatCode="General">
                  <c:v>-0.38400000000000001</c:v>
                </c:pt>
                <c:pt idx="45" formatCode="General">
                  <c:v>-0.36799999999999999</c:v>
                </c:pt>
                <c:pt idx="46" formatCode="General">
                  <c:v>-0.34899999999999998</c:v>
                </c:pt>
                <c:pt idx="47" formatCode="General">
                  <c:v>-0.32700000000000001</c:v>
                </c:pt>
                <c:pt idx="48" formatCode="General">
                  <c:v>-0.30399999999999999</c:v>
                </c:pt>
                <c:pt idx="49" formatCode="General">
                  <c:v>-0.28000000000000003</c:v>
                </c:pt>
                <c:pt idx="50" formatCode="General">
                  <c:v>-0.25600000000000001</c:v>
                </c:pt>
                <c:pt idx="51" formatCode="General">
                  <c:v>-0.23100000000000001</c:v>
                </c:pt>
                <c:pt idx="52" formatCode="General">
                  <c:v>-0.20799999999999999</c:v>
                </c:pt>
                <c:pt idx="53" formatCode="General">
                  <c:v>-0.186</c:v>
                </c:pt>
                <c:pt idx="54" formatCode="General">
                  <c:v>-0.16400000000000001</c:v>
                </c:pt>
                <c:pt idx="55" formatCode="General">
                  <c:v>-0.14399999999999999</c:v>
                </c:pt>
                <c:pt idx="56" formatCode="General">
                  <c:v>-0.126</c:v>
                </c:pt>
                <c:pt idx="57" formatCode="General">
                  <c:v>-0.108</c:v>
                </c:pt>
                <c:pt idx="58" formatCode="General">
                  <c:v>-9.0999999999999998E-2</c:v>
                </c:pt>
                <c:pt idx="59" formatCode="General">
                  <c:v>-7.4999999999999997E-2</c:v>
                </c:pt>
                <c:pt idx="60" formatCode="General">
                  <c:v>-5.8999999999999997E-2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02-4013-839F-A58268399C15}"/>
            </c:ext>
          </c:extLst>
        </c:ser>
        <c:dLbls/>
        <c:marker val="1"/>
        <c:axId val="125546496"/>
        <c:axId val="125548032"/>
      </c:lineChart>
      <c:catAx>
        <c:axId val="125546496"/>
        <c:scaling>
          <c:orientation val="minMax"/>
        </c:scaling>
        <c:axPos val="b"/>
        <c:numFmt formatCode="#,##0.0" sourceLinked="0"/>
        <c:majorTickMark val="none"/>
        <c:tickLblPos val="low"/>
        <c:crossAx val="125548032"/>
        <c:crosses val="autoZero"/>
        <c:auto val="1"/>
        <c:lblAlgn val="ctr"/>
        <c:lblOffset val="100"/>
        <c:tickLblSkip val="10"/>
        <c:tickMarkSkip val="10"/>
      </c:catAx>
      <c:valAx>
        <c:axId val="125548032"/>
        <c:scaling>
          <c:orientation val="minMax"/>
        </c:scaling>
        <c:axPos val="l"/>
        <c:majorGridlines/>
        <c:numFmt formatCode="@" sourceLinked="1"/>
        <c:tickLblPos val="nextTo"/>
        <c:crossAx val="125546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027631237389335"/>
          <c:y val="1.7942548848060673E-2"/>
          <c:w val="0.52207259085606816"/>
          <c:h val="7.5225648877223689E-2"/>
        </c:manualLayout>
      </c:layout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6085495669363123E-2"/>
          <c:y val="0.13023356516233142"/>
          <c:w val="0.89458728453896585"/>
          <c:h val="0.81216581390361242"/>
        </c:manualLayout>
      </c:layout>
      <c:lineChart>
        <c:grouping val="standard"/>
        <c:ser>
          <c:idx val="0"/>
          <c:order val="0"/>
          <c:tx>
            <c:strRef>
              <c:f>Лист9!$D$12</c:f>
              <c:strCache>
                <c:ptCount val="1"/>
                <c:pt idx="0">
                  <c:v>Vyc(t)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Лист9!$F$13:$F$73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Лист9!$D$13:$D$73</c:f>
              <c:numCache>
                <c:formatCode>General</c:formatCode>
                <c:ptCount val="61"/>
                <c:pt idx="0">
                  <c:v>0.26800000000000002</c:v>
                </c:pt>
                <c:pt idx="1">
                  <c:v>0.32600000000000001</c:v>
                </c:pt>
                <c:pt idx="2">
                  <c:v>0.36699999999999999</c:v>
                </c:pt>
                <c:pt idx="3">
                  <c:v>0.39</c:v>
                </c:pt>
                <c:pt idx="4">
                  <c:v>0.39800000000000002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0.39200000000000002</c:v>
                </c:pt>
                <c:pt idx="24">
                  <c:v>0.33300000000000002</c:v>
                </c:pt>
                <c:pt idx="25">
                  <c:v>0.19900000000000001</c:v>
                </c:pt>
                <c:pt idx="26" formatCode="0.00E+00">
                  <c:v>8.0090000000000005E-3</c:v>
                </c:pt>
                <c:pt idx="27">
                  <c:v>-0.185</c:v>
                </c:pt>
                <c:pt idx="28">
                  <c:v>-0.32500000000000001</c:v>
                </c:pt>
                <c:pt idx="29">
                  <c:v>-0.38900000000000001</c:v>
                </c:pt>
                <c:pt idx="30">
                  <c:v>-0.4</c:v>
                </c:pt>
                <c:pt idx="31">
                  <c:v>-0.4</c:v>
                </c:pt>
                <c:pt idx="32">
                  <c:v>-0.4</c:v>
                </c:pt>
                <c:pt idx="33">
                  <c:v>-0.4</c:v>
                </c:pt>
                <c:pt idx="34">
                  <c:v>-0.4</c:v>
                </c:pt>
                <c:pt idx="35">
                  <c:v>-0.4</c:v>
                </c:pt>
                <c:pt idx="36">
                  <c:v>-0.4</c:v>
                </c:pt>
                <c:pt idx="37">
                  <c:v>-0.4</c:v>
                </c:pt>
                <c:pt idx="38">
                  <c:v>-0.4</c:v>
                </c:pt>
                <c:pt idx="39">
                  <c:v>-0.4</c:v>
                </c:pt>
                <c:pt idx="40">
                  <c:v>-0.4</c:v>
                </c:pt>
                <c:pt idx="41">
                  <c:v>-0.4</c:v>
                </c:pt>
                <c:pt idx="42">
                  <c:v>-0.4</c:v>
                </c:pt>
                <c:pt idx="43">
                  <c:v>-0.4</c:v>
                </c:pt>
                <c:pt idx="44">
                  <c:v>-0.4</c:v>
                </c:pt>
                <c:pt idx="45">
                  <c:v>-0.4</c:v>
                </c:pt>
                <c:pt idx="46">
                  <c:v>-0.4</c:v>
                </c:pt>
                <c:pt idx="47">
                  <c:v>-0.40100000000000002</c:v>
                </c:pt>
                <c:pt idx="48">
                  <c:v>-0.40400000000000003</c:v>
                </c:pt>
                <c:pt idx="49">
                  <c:v>-0.4</c:v>
                </c:pt>
                <c:pt idx="50">
                  <c:v>-0.377</c:v>
                </c:pt>
                <c:pt idx="51">
                  <c:v>-0.33200000000000002</c:v>
                </c:pt>
                <c:pt idx="52">
                  <c:v>-0.26900000000000002</c:v>
                </c:pt>
                <c:pt idx="53">
                  <c:v>-0.19700000000000001</c:v>
                </c:pt>
                <c:pt idx="54">
                  <c:v>-0.129</c:v>
                </c:pt>
                <c:pt idx="55">
                  <c:v>-6.6000000000000003E-2</c:v>
                </c:pt>
                <c:pt idx="56" formatCode="0.00E+00">
                  <c:v>-2.5360000000000001E-3</c:v>
                </c:pt>
                <c:pt idx="57">
                  <c:v>6.0999999999999999E-2</c:v>
                </c:pt>
                <c:pt idx="58">
                  <c:v>0.123</c:v>
                </c:pt>
                <c:pt idx="59">
                  <c:v>0.183</c:v>
                </c:pt>
                <c:pt idx="60">
                  <c:v>0.24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DA-431E-B3D2-842908EC6460}"/>
            </c:ext>
          </c:extLst>
        </c:ser>
        <c:ser>
          <c:idx val="1"/>
          <c:order val="1"/>
          <c:tx>
            <c:strRef>
              <c:f>Лист9!$E$12</c:f>
              <c:strCache>
                <c:ptCount val="1"/>
                <c:pt idx="0">
                  <c:v>Vys(t)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Лист9!$F$13:$F$73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Лист9!$E$13:$E$73</c:f>
              <c:numCache>
                <c:formatCode>General</c:formatCode>
                <c:ptCount val="61"/>
                <c:pt idx="0" formatCode="0.00E+00">
                  <c:v>-4.8470000000000002E-5</c:v>
                </c:pt>
                <c:pt idx="1">
                  <c:v>6.7000000000000004E-2</c:v>
                </c:pt>
                <c:pt idx="2">
                  <c:v>0.13400000000000001</c:v>
                </c:pt>
                <c:pt idx="3">
                  <c:v>0.2</c:v>
                </c:pt>
                <c:pt idx="4">
                  <c:v>0.26100000000000001</c:v>
                </c:pt>
                <c:pt idx="5">
                  <c:v>0.312</c:v>
                </c:pt>
                <c:pt idx="6">
                  <c:v>0.35099999999999998</c:v>
                </c:pt>
                <c:pt idx="7">
                  <c:v>0.377</c:v>
                </c:pt>
                <c:pt idx="8">
                  <c:v>0.39100000000000001</c:v>
                </c:pt>
                <c:pt idx="9">
                  <c:v>0.39700000000000002</c:v>
                </c:pt>
                <c:pt idx="10">
                  <c:v>0.39900000000000002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0.39600000000000002</c:v>
                </c:pt>
                <c:pt idx="26">
                  <c:v>0.38200000000000001</c:v>
                </c:pt>
                <c:pt idx="27">
                  <c:v>0.34300000000000003</c:v>
                </c:pt>
                <c:pt idx="28">
                  <c:v>0.26500000000000001</c:v>
                </c:pt>
                <c:pt idx="29">
                  <c:v>0.14599999999999999</c:v>
                </c:pt>
                <c:pt idx="30" formatCode="0.00E+00">
                  <c:v>2.7369999999999998E-6</c:v>
                </c:pt>
                <c:pt idx="31">
                  <c:v>-0.14599999999999999</c:v>
                </c:pt>
                <c:pt idx="32">
                  <c:v>-0.26500000000000001</c:v>
                </c:pt>
                <c:pt idx="33">
                  <c:v>-0.34300000000000003</c:v>
                </c:pt>
                <c:pt idx="34">
                  <c:v>-0.38200000000000001</c:v>
                </c:pt>
                <c:pt idx="35">
                  <c:v>-0.39600000000000002</c:v>
                </c:pt>
                <c:pt idx="36">
                  <c:v>-0.4</c:v>
                </c:pt>
                <c:pt idx="37">
                  <c:v>-0.4</c:v>
                </c:pt>
                <c:pt idx="38">
                  <c:v>-0.4</c:v>
                </c:pt>
                <c:pt idx="39">
                  <c:v>-0.4</c:v>
                </c:pt>
                <c:pt idx="40">
                  <c:v>-0.4</c:v>
                </c:pt>
                <c:pt idx="41">
                  <c:v>-0.4</c:v>
                </c:pt>
                <c:pt idx="42">
                  <c:v>-0.4</c:v>
                </c:pt>
                <c:pt idx="43">
                  <c:v>-0.4</c:v>
                </c:pt>
                <c:pt idx="44">
                  <c:v>-0.4</c:v>
                </c:pt>
                <c:pt idx="45">
                  <c:v>-0.4</c:v>
                </c:pt>
                <c:pt idx="46">
                  <c:v>-0.4</c:v>
                </c:pt>
                <c:pt idx="47">
                  <c:v>-0.4</c:v>
                </c:pt>
                <c:pt idx="48">
                  <c:v>-0.4</c:v>
                </c:pt>
                <c:pt idx="49">
                  <c:v>-0.4</c:v>
                </c:pt>
                <c:pt idx="50">
                  <c:v>-0.40100000000000002</c:v>
                </c:pt>
                <c:pt idx="51">
                  <c:v>-0.4</c:v>
                </c:pt>
                <c:pt idx="52">
                  <c:v>-0.39600000000000002</c:v>
                </c:pt>
                <c:pt idx="53">
                  <c:v>-0.38200000000000001</c:v>
                </c:pt>
                <c:pt idx="54">
                  <c:v>-0.35599999999999998</c:v>
                </c:pt>
                <c:pt idx="55">
                  <c:v>-0.313</c:v>
                </c:pt>
                <c:pt idx="56">
                  <c:v>-0.25800000000000001</c:v>
                </c:pt>
                <c:pt idx="57">
                  <c:v>-0.19500000000000001</c:v>
                </c:pt>
                <c:pt idx="58">
                  <c:v>-0.129</c:v>
                </c:pt>
                <c:pt idx="59">
                  <c:v>-6.4000000000000001E-2</c:v>
                </c:pt>
                <c:pt idx="60" formatCode="0.00E+00">
                  <c:v>-4.2180000000000001E-4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DA-431E-B3D2-842908EC6460}"/>
            </c:ext>
          </c:extLst>
        </c:ser>
        <c:ser>
          <c:idx val="2"/>
          <c:order val="2"/>
          <c:tx>
            <c:strRef>
              <c:f>Лист9!$G$12</c:f>
              <c:strCache>
                <c:ptCount val="1"/>
                <c:pt idx="0">
                  <c:v>Vym(t)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Лист9!$F$13:$F$73</c:f>
              <c:numCache>
                <c:formatCode>General</c:formatCode>
                <c:ptCount val="61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</c:numCache>
            </c:numRef>
          </c:cat>
          <c:val>
            <c:numRef>
              <c:f>Лист9!$G$13:$G$73</c:f>
              <c:numCache>
                <c:formatCode>General</c:formatCode>
                <c:ptCount val="61"/>
                <c:pt idx="0">
                  <c:v>0</c:v>
                </c:pt>
                <c:pt idx="1">
                  <c:v>-1.7000000000000001E-2</c:v>
                </c:pt>
                <c:pt idx="2">
                  <c:v>-1.2E-2</c:v>
                </c:pt>
                <c:pt idx="3" formatCode="0.00E+00">
                  <c:v>7.8930000000000007E-3</c:v>
                </c:pt>
                <c:pt idx="4">
                  <c:v>3.5999999999999997E-2</c:v>
                </c:pt>
                <c:pt idx="5">
                  <c:v>6.6000000000000003E-2</c:v>
                </c:pt>
                <c:pt idx="6">
                  <c:v>9.2999999999999999E-2</c:v>
                </c:pt>
                <c:pt idx="7">
                  <c:v>0.109</c:v>
                </c:pt>
                <c:pt idx="8">
                  <c:v>0.111</c:v>
                </c:pt>
                <c:pt idx="9">
                  <c:v>9.7000000000000003E-2</c:v>
                </c:pt>
                <c:pt idx="10">
                  <c:v>6.6000000000000003E-2</c:v>
                </c:pt>
                <c:pt idx="11">
                  <c:v>0.02</c:v>
                </c:pt>
                <c:pt idx="12">
                  <c:v>-3.9E-2</c:v>
                </c:pt>
                <c:pt idx="13">
                  <c:v>-0.106</c:v>
                </c:pt>
                <c:pt idx="14">
                  <c:v>-0.17799999999999999</c:v>
                </c:pt>
                <c:pt idx="15">
                  <c:v>-0.249</c:v>
                </c:pt>
                <c:pt idx="16">
                  <c:v>-0.318</c:v>
                </c:pt>
                <c:pt idx="17">
                  <c:v>-0.38100000000000001</c:v>
                </c:pt>
                <c:pt idx="18">
                  <c:v>-0.436</c:v>
                </c:pt>
                <c:pt idx="19">
                  <c:v>-0.48199999999999998</c:v>
                </c:pt>
                <c:pt idx="20">
                  <c:v>-0.51800000000000002</c:v>
                </c:pt>
                <c:pt idx="21">
                  <c:v>-0.54300000000000004</c:v>
                </c:pt>
                <c:pt idx="22">
                  <c:v>-0.55900000000000005</c:v>
                </c:pt>
                <c:pt idx="23">
                  <c:v>-0.56499999999999995</c:v>
                </c:pt>
                <c:pt idx="24">
                  <c:v>-0.56299999999999994</c:v>
                </c:pt>
                <c:pt idx="25">
                  <c:v>-0.55300000000000005</c:v>
                </c:pt>
                <c:pt idx="26">
                  <c:v>-0.54</c:v>
                </c:pt>
                <c:pt idx="27">
                  <c:v>-0.52500000000000002</c:v>
                </c:pt>
                <c:pt idx="28">
                  <c:v>-0.51400000000000001</c:v>
                </c:pt>
                <c:pt idx="29">
                  <c:v>-0.51400000000000001</c:v>
                </c:pt>
                <c:pt idx="30">
                  <c:v>-0.52600000000000002</c:v>
                </c:pt>
                <c:pt idx="31">
                  <c:v>-0.55200000000000005</c:v>
                </c:pt>
                <c:pt idx="32">
                  <c:v>-0.58499999999999996</c:v>
                </c:pt>
                <c:pt idx="33">
                  <c:v>-0.61399999999999999</c:v>
                </c:pt>
                <c:pt idx="34">
                  <c:v>-0.628</c:v>
                </c:pt>
                <c:pt idx="35">
                  <c:v>-0.61399999999999999</c:v>
                </c:pt>
                <c:pt idx="36">
                  <c:v>-0.56499999999999995</c:v>
                </c:pt>
                <c:pt idx="37">
                  <c:v>-0.48299999999999998</c:v>
                </c:pt>
                <c:pt idx="38">
                  <c:v>-0.373</c:v>
                </c:pt>
                <c:pt idx="39">
                  <c:v>-0.24199999999999999</c:v>
                </c:pt>
                <c:pt idx="40">
                  <c:v>-0.1</c:v>
                </c:pt>
                <c:pt idx="41">
                  <c:v>4.4999999999999998E-2</c:v>
                </c:pt>
                <c:pt idx="42">
                  <c:v>0.187</c:v>
                </c:pt>
                <c:pt idx="43">
                  <c:v>0.318</c:v>
                </c:pt>
                <c:pt idx="44">
                  <c:v>0.436</c:v>
                </c:pt>
                <c:pt idx="45">
                  <c:v>0.53500000000000003</c:v>
                </c:pt>
                <c:pt idx="46">
                  <c:v>0.61499999999999999</c:v>
                </c:pt>
                <c:pt idx="47">
                  <c:v>0.67400000000000004</c:v>
                </c:pt>
                <c:pt idx="48">
                  <c:v>0.71199999999999997</c:v>
                </c:pt>
                <c:pt idx="49">
                  <c:v>0.73099999999999998</c:v>
                </c:pt>
                <c:pt idx="50">
                  <c:v>0.73199999999999998</c:v>
                </c:pt>
                <c:pt idx="51">
                  <c:v>0.71699999999999997</c:v>
                </c:pt>
                <c:pt idx="52">
                  <c:v>0.69099999999999995</c:v>
                </c:pt>
                <c:pt idx="53">
                  <c:v>0.65600000000000003</c:v>
                </c:pt>
                <c:pt idx="54">
                  <c:v>0.61699999999999999</c:v>
                </c:pt>
                <c:pt idx="55">
                  <c:v>0.57799999999999996</c:v>
                </c:pt>
                <c:pt idx="56">
                  <c:v>0.54300000000000004</c:v>
                </c:pt>
                <c:pt idx="57">
                  <c:v>0.51500000000000001</c:v>
                </c:pt>
                <c:pt idx="58">
                  <c:v>0.49399999999999999</c:v>
                </c:pt>
                <c:pt idx="59">
                  <c:v>0.47899999999999998</c:v>
                </c:pt>
                <c:pt idx="60">
                  <c:v>0.46899999999999997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DA-431E-B3D2-842908EC6460}"/>
            </c:ext>
          </c:extLst>
        </c:ser>
        <c:dLbls/>
        <c:marker val="1"/>
        <c:axId val="125497344"/>
        <c:axId val="125498880"/>
      </c:lineChart>
      <c:catAx>
        <c:axId val="125497344"/>
        <c:scaling>
          <c:orientation val="minMax"/>
        </c:scaling>
        <c:axPos val="b"/>
        <c:numFmt formatCode="#,##0.0" sourceLinked="0"/>
        <c:majorTickMark val="cross"/>
        <c:tickLblPos val="nextTo"/>
        <c:spPr>
          <a:ln/>
        </c:spPr>
        <c:crossAx val="125498880"/>
        <c:crosses val="autoZero"/>
        <c:auto val="1"/>
        <c:lblAlgn val="ctr"/>
        <c:lblOffset val="100"/>
        <c:tickLblSkip val="10"/>
        <c:tickMarkSkip val="10"/>
      </c:catAx>
      <c:valAx>
        <c:axId val="125498880"/>
        <c:scaling>
          <c:orientation val="minMax"/>
        </c:scaling>
        <c:axPos val="l"/>
        <c:majorGridlines/>
        <c:numFmt formatCode="General" sourceLinked="1"/>
        <c:tickLblPos val="nextTo"/>
        <c:crossAx val="125497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567228716030612"/>
          <c:y val="3.2428689604460936E-2"/>
          <c:w val="0.42695693425404513"/>
          <c:h val="7.9111492386408896E-2"/>
        </c:manualLayout>
      </c:layout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6"/>
  <c:chart>
    <c:autoTitleDeleted val="1"/>
    <c:plotArea>
      <c:layout/>
      <c:scatterChart>
        <c:scatterStyle val="smoothMarker"/>
        <c:ser>
          <c:idx val="0"/>
          <c:order val="0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Лист2!$C$11:$C$70</c:f>
              <c:numCache>
                <c:formatCode>General</c:formatCode>
                <c:ptCount val="60"/>
                <c:pt idx="0">
                  <c:v>-0.26400000000000001</c:v>
                </c:pt>
                <c:pt idx="1">
                  <c:v>-0.2596</c:v>
                </c:pt>
                <c:pt idx="2">
                  <c:v>-0.25519999999999998</c:v>
                </c:pt>
                <c:pt idx="3">
                  <c:v>-0.25079999999999997</c:v>
                </c:pt>
                <c:pt idx="4">
                  <c:v>-0.24639999999999998</c:v>
                </c:pt>
                <c:pt idx="5">
                  <c:v>-0.24199999999999999</c:v>
                </c:pt>
                <c:pt idx="6">
                  <c:v>-0.23760000000000001</c:v>
                </c:pt>
                <c:pt idx="7">
                  <c:v>-0.23320000000000002</c:v>
                </c:pt>
                <c:pt idx="8">
                  <c:v>-0.22880000000000003</c:v>
                </c:pt>
                <c:pt idx="9">
                  <c:v>-0.22440000000000004</c:v>
                </c:pt>
                <c:pt idx="10">
                  <c:v>-0.22000000000000006</c:v>
                </c:pt>
                <c:pt idx="11">
                  <c:v>-0.21560000000000007</c:v>
                </c:pt>
                <c:pt idx="12">
                  <c:v>-0.21120000000000008</c:v>
                </c:pt>
                <c:pt idx="13">
                  <c:v>-0.20680000000000009</c:v>
                </c:pt>
                <c:pt idx="14">
                  <c:v>-0.20240000000000011</c:v>
                </c:pt>
                <c:pt idx="15">
                  <c:v>-0.19800000000000012</c:v>
                </c:pt>
                <c:pt idx="16">
                  <c:v>-0.19360000000000013</c:v>
                </c:pt>
                <c:pt idx="17">
                  <c:v>-0.18920000000000015</c:v>
                </c:pt>
                <c:pt idx="18">
                  <c:v>-0.18480000000000016</c:v>
                </c:pt>
                <c:pt idx="19">
                  <c:v>-0.18040000000000017</c:v>
                </c:pt>
                <c:pt idx="20">
                  <c:v>-0.17600000000000018</c:v>
                </c:pt>
                <c:pt idx="21">
                  <c:v>-0.1716000000000002</c:v>
                </c:pt>
                <c:pt idx="22">
                  <c:v>-0.16720000000000021</c:v>
                </c:pt>
                <c:pt idx="23">
                  <c:v>-0.16280000000000022</c:v>
                </c:pt>
                <c:pt idx="24">
                  <c:v>-0.15840000000000024</c:v>
                </c:pt>
                <c:pt idx="25">
                  <c:v>-0.15400000000000025</c:v>
                </c:pt>
                <c:pt idx="26">
                  <c:v>-0.14960000000000026</c:v>
                </c:pt>
                <c:pt idx="27">
                  <c:v>-0.14520000000000027</c:v>
                </c:pt>
                <c:pt idx="28">
                  <c:v>-0.14080000000000029</c:v>
                </c:pt>
                <c:pt idx="29">
                  <c:v>-0.1364000000000003</c:v>
                </c:pt>
                <c:pt idx="30">
                  <c:v>-0.13200000000000031</c:v>
                </c:pt>
                <c:pt idx="31">
                  <c:v>-0.12760000000000032</c:v>
                </c:pt>
                <c:pt idx="32">
                  <c:v>-0.12320000000000032</c:v>
                </c:pt>
                <c:pt idx="33">
                  <c:v>-0.11880000000000032</c:v>
                </c:pt>
                <c:pt idx="34">
                  <c:v>-0.11440000000000032</c:v>
                </c:pt>
                <c:pt idx="35">
                  <c:v>-0.11000000000000032</c:v>
                </c:pt>
                <c:pt idx="36">
                  <c:v>-0.10560000000000032</c:v>
                </c:pt>
                <c:pt idx="37">
                  <c:v>-0.10120000000000032</c:v>
                </c:pt>
                <c:pt idx="38">
                  <c:v>-9.6800000000000316E-2</c:v>
                </c:pt>
                <c:pt idx="39">
                  <c:v>-9.2400000000000315E-2</c:v>
                </c:pt>
                <c:pt idx="40">
                  <c:v>-8.8000000000000314E-2</c:v>
                </c:pt>
                <c:pt idx="41">
                  <c:v>-8.3600000000000313E-2</c:v>
                </c:pt>
                <c:pt idx="42">
                  <c:v>-7.9200000000000312E-2</c:v>
                </c:pt>
                <c:pt idx="43">
                  <c:v>-7.4800000000000311E-2</c:v>
                </c:pt>
                <c:pt idx="44">
                  <c:v>-7.040000000000031E-2</c:v>
                </c:pt>
                <c:pt idx="45">
                  <c:v>-6.6000000000000308E-2</c:v>
                </c:pt>
                <c:pt idx="46">
                  <c:v>-6.1600000000000307E-2</c:v>
                </c:pt>
                <c:pt idx="47">
                  <c:v>-5.7200000000000306E-2</c:v>
                </c:pt>
                <c:pt idx="48">
                  <c:v>-5.2800000000000305E-2</c:v>
                </c:pt>
                <c:pt idx="49">
                  <c:v>-4.8400000000000304E-2</c:v>
                </c:pt>
                <c:pt idx="50">
                  <c:v>-4.4000000000000303E-2</c:v>
                </c:pt>
                <c:pt idx="51">
                  <c:v>-3.9600000000000302E-2</c:v>
                </c:pt>
                <c:pt idx="52">
                  <c:v>-3.52000000000003E-2</c:v>
                </c:pt>
                <c:pt idx="53">
                  <c:v>-3.0800000000000299E-2</c:v>
                </c:pt>
                <c:pt idx="54">
                  <c:v>-2.6400000000000298E-2</c:v>
                </c:pt>
                <c:pt idx="55">
                  <c:v>-2.2000000000000297E-2</c:v>
                </c:pt>
                <c:pt idx="56">
                  <c:v>-1.7600000000000296E-2</c:v>
                </c:pt>
                <c:pt idx="57">
                  <c:v>-1.3200000000000295E-2</c:v>
                </c:pt>
                <c:pt idx="58">
                  <c:v>-8.8000000000002937E-3</c:v>
                </c:pt>
                <c:pt idx="59">
                  <c:v>-4.4000000000002934E-3</c:v>
                </c:pt>
              </c:numCache>
            </c:numRef>
          </c:xVal>
          <c:yVal>
            <c:numRef>
              <c:f>Лист2!$D$11:$D$70</c:f>
              <c:numCache>
                <c:formatCode>General</c:formatCode>
                <c:ptCount val="60"/>
                <c:pt idx="0">
                  <c:v>0</c:v>
                </c:pt>
                <c:pt idx="1">
                  <c:v>2.0750396332298145E-2</c:v>
                </c:pt>
                <c:pt idx="2">
                  <c:v>8.2774239644676673E-2</c:v>
                </c:pt>
                <c:pt idx="3">
                  <c:v>0.1853919837304803</c:v>
                </c:pt>
                <c:pt idx="4">
                  <c:v>0.32747932711136157</c:v>
                </c:pt>
                <c:pt idx="5">
                  <c:v>0.50747953111955157</c:v>
                </c:pt>
                <c:pt idx="6">
                  <c:v>0.72342047585247216</c:v>
                </c:pt>
                <c:pt idx="7">
                  <c:v>0.97293626713108239</c:v>
                </c:pt>
                <c:pt idx="8">
                  <c:v>1.2532931577315967</c:v>
                </c:pt>
                <c:pt idx="9">
                  <c:v>1.561419498892145</c:v>
                </c:pt>
                <c:pt idx="10">
                  <c:v>1.8939393939393905</c:v>
                </c:pt>
                <c:pt idx="11">
                  <c:v>2.2472096853189338</c:v>
                </c:pt>
                <c:pt idx="12">
                  <c:v>2.6173598697918599</c:v>
                </c:pt>
                <c:pt idx="13">
                  <c:v>3.0003345044781771</c:v>
                </c:pt>
                <c:pt idx="14">
                  <c:v>3.3919376391376677</c:v>
                </c:pt>
                <c:pt idx="15">
                  <c:v>3.7878787878787783</c:v>
                </c:pt>
                <c:pt idx="16">
                  <c:v>4.1838199366198889</c:v>
                </c:pt>
                <c:pt idx="17">
                  <c:v>4.5754230712793795</c:v>
                </c:pt>
                <c:pt idx="18">
                  <c:v>4.9583977059656981</c:v>
                </c:pt>
                <c:pt idx="19">
                  <c:v>5.3285478904386236</c:v>
                </c:pt>
                <c:pt idx="20">
                  <c:v>5.6818181818181683</c:v>
                </c:pt>
                <c:pt idx="21">
                  <c:v>6.0143380768654158</c:v>
                </c:pt>
                <c:pt idx="22">
                  <c:v>6.3224644180259633</c:v>
                </c:pt>
                <c:pt idx="23">
                  <c:v>6.6028213086264822</c:v>
                </c:pt>
                <c:pt idx="24">
                  <c:v>6.8523370999050917</c:v>
                </c:pt>
                <c:pt idx="25">
                  <c:v>7.0682780446380145</c:v>
                </c:pt>
                <c:pt idx="26">
                  <c:v>7.248278248646205</c:v>
                </c:pt>
                <c:pt idx="27">
                  <c:v>7.3903655920270888</c:v>
                </c:pt>
                <c:pt idx="28">
                  <c:v>7.4929833361128946</c:v>
                </c:pt>
                <c:pt idx="29">
                  <c:v>7.5550071794252744</c:v>
                </c:pt>
                <c:pt idx="30">
                  <c:v>7.5757575757575752</c:v>
                </c:pt>
                <c:pt idx="31">
                  <c:v>7.5550071794252798</c:v>
                </c:pt>
                <c:pt idx="32">
                  <c:v>7.4929833361129061</c:v>
                </c:pt>
                <c:pt idx="33">
                  <c:v>7.3903655920271047</c:v>
                </c:pt>
                <c:pt idx="34">
                  <c:v>7.2482782486462263</c:v>
                </c:pt>
                <c:pt idx="35">
                  <c:v>7.0682780446380384</c:v>
                </c:pt>
                <c:pt idx="36">
                  <c:v>6.8523370999051201</c:v>
                </c:pt>
                <c:pt idx="37">
                  <c:v>6.6028213086265115</c:v>
                </c:pt>
                <c:pt idx="38">
                  <c:v>6.3224644180259997</c:v>
                </c:pt>
                <c:pt idx="39">
                  <c:v>6.0143380768654504</c:v>
                </c:pt>
                <c:pt idx="40">
                  <c:v>5.6818181818182047</c:v>
                </c:pt>
                <c:pt idx="41">
                  <c:v>5.3285478904386618</c:v>
                </c:pt>
                <c:pt idx="42">
                  <c:v>4.9583977059657354</c:v>
                </c:pt>
                <c:pt idx="43">
                  <c:v>4.5754230712794177</c:v>
                </c:pt>
                <c:pt idx="44">
                  <c:v>4.1838199366199262</c:v>
                </c:pt>
                <c:pt idx="45">
                  <c:v>3.7878787878788156</c:v>
                </c:pt>
                <c:pt idx="46">
                  <c:v>3.3919376391377027</c:v>
                </c:pt>
                <c:pt idx="47">
                  <c:v>3.0003345044782108</c:v>
                </c:pt>
                <c:pt idx="48">
                  <c:v>2.6173598697918914</c:v>
                </c:pt>
                <c:pt idx="49">
                  <c:v>2.2472096853189631</c:v>
                </c:pt>
                <c:pt idx="50">
                  <c:v>1.8939393939394173</c:v>
                </c:pt>
                <c:pt idx="51">
                  <c:v>1.561419498892169</c:v>
                </c:pt>
                <c:pt idx="52">
                  <c:v>1.2532931577316178</c:v>
                </c:pt>
                <c:pt idx="53">
                  <c:v>0.97293626713110004</c:v>
                </c:pt>
                <c:pt idx="54">
                  <c:v>0.7234204758524877</c:v>
                </c:pt>
                <c:pt idx="55">
                  <c:v>0.50747953111956379</c:v>
                </c:pt>
                <c:pt idx="56">
                  <c:v>0.32747932711137084</c:v>
                </c:pt>
                <c:pt idx="57">
                  <c:v>0.18539198373048701</c:v>
                </c:pt>
                <c:pt idx="58">
                  <c:v>8.2774239644681308E-2</c:v>
                </c:pt>
                <c:pt idx="59">
                  <c:v>2.0750396332300667E-2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92B-4387-A4C9-0E44D472D6A9}"/>
            </c:ext>
          </c:extLst>
        </c:ser>
        <c:dLbls/>
        <c:axId val="115465600"/>
        <c:axId val="116614272"/>
      </c:scatterChart>
      <c:valAx>
        <c:axId val="115465600"/>
        <c:scaling>
          <c:orientation val="minMax"/>
          <c:max val="0"/>
          <c:min val="-0.27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6614272"/>
        <c:crosses val="autoZero"/>
        <c:crossBetween val="midCat"/>
      </c:valAx>
      <c:valAx>
        <c:axId val="1166142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46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yc(T+t)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Лист3!$M$11:$M$72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Лист3!$O$11:$O$72</c:f>
              <c:numCache>
                <c:formatCode>General</c:formatCode>
                <c:ptCount val="62"/>
                <c:pt idx="0">
                  <c:v>-0.13200000000000001</c:v>
                </c:pt>
                <c:pt idx="1">
                  <c:v>-8.9784689173326104E-2</c:v>
                </c:pt>
                <c:pt idx="2">
                  <c:v>-5.9158381665183835E-2</c:v>
                </c:pt>
                <c:pt idx="3">
                  <c:v>-3.6470853236003131E-2</c:v>
                </c:pt>
                <c:pt idx="4">
                  <c:v>-1.9974309308262495E-2</c:v>
                </c:pt>
                <c:pt idx="5">
                  <c:v>-8.7136963876472961E-3</c:v>
                </c:pt>
                <c:pt idx="6">
                  <c:v>-2.1490582597024077E-3</c:v>
                </c:pt>
                <c:pt idx="7">
                  <c:v>-2.6936028019175495E-8</c:v>
                </c:pt>
                <c:pt idx="8">
                  <c:v>-2.1797511507936629E-3</c:v>
                </c:pt>
                <c:pt idx="9">
                  <c:v>-8.7763396012055517E-3</c:v>
                </c:pt>
                <c:pt idx="10">
                  <c:v>-2.0071692877924485E-2</c:v>
                </c:pt>
                <c:pt idx="11">
                  <c:v>-3.6570088666666625E-2</c:v>
                </c:pt>
                <c:pt idx="12">
                  <c:v>-5.5436943999999946E-2</c:v>
                </c:pt>
                <c:pt idx="13">
                  <c:v>-7.4303799333333267E-2</c:v>
                </c:pt>
                <c:pt idx="14">
                  <c:v>-9.3170654666666602E-2</c:v>
                </c:pt>
                <c:pt idx="15">
                  <c:v>-0.11203750999999992</c:v>
                </c:pt>
                <c:pt idx="16">
                  <c:v>-0.1309043653333333</c:v>
                </c:pt>
                <c:pt idx="17">
                  <c:v>-0.14977122066666659</c:v>
                </c:pt>
                <c:pt idx="18">
                  <c:v>-0.16863807599999991</c:v>
                </c:pt>
                <c:pt idx="19">
                  <c:v>-0.18750493133333324</c:v>
                </c:pt>
                <c:pt idx="20">
                  <c:v>-0.20637178666666658</c:v>
                </c:pt>
                <c:pt idx="21">
                  <c:v>-0.22523864199999988</c:v>
                </c:pt>
                <c:pt idx="22">
                  <c:v>-0.2441054973333332</c:v>
                </c:pt>
                <c:pt idx="23">
                  <c:v>-0.26297235266666652</c:v>
                </c:pt>
                <c:pt idx="24">
                  <c:v>-0.2818392079999999</c:v>
                </c:pt>
                <c:pt idx="25">
                  <c:v>-0.30070606333333322</c:v>
                </c:pt>
                <c:pt idx="26">
                  <c:v>-0.31957291866666648</c:v>
                </c:pt>
                <c:pt idx="27">
                  <c:v>-0.33843977399999986</c:v>
                </c:pt>
                <c:pt idx="28">
                  <c:v>-0.35730662933333318</c:v>
                </c:pt>
                <c:pt idx="29">
                  <c:v>-0.34590683640000014</c:v>
                </c:pt>
                <c:pt idx="30">
                  <c:v>-0.32704013200000015</c:v>
                </c:pt>
                <c:pt idx="31">
                  <c:v>-0.30817342760000022</c:v>
                </c:pt>
                <c:pt idx="32">
                  <c:v>-0.28930672320000012</c:v>
                </c:pt>
                <c:pt idx="33">
                  <c:v>-0.27044001880000007</c:v>
                </c:pt>
                <c:pt idx="34">
                  <c:v>-0.25157331439999997</c:v>
                </c:pt>
                <c:pt idx="35">
                  <c:v>-0.23270660999999992</c:v>
                </c:pt>
                <c:pt idx="36">
                  <c:v>-0.21383990559999988</c:v>
                </c:pt>
                <c:pt idx="37">
                  <c:v>-0.19497320119999983</c:v>
                </c:pt>
                <c:pt idx="38">
                  <c:v>-0.17610649679999979</c:v>
                </c:pt>
                <c:pt idx="39">
                  <c:v>-0.15723979239999974</c:v>
                </c:pt>
                <c:pt idx="40">
                  <c:v>-0.1383730879999997</c:v>
                </c:pt>
                <c:pt idx="41">
                  <c:v>-0.11950638359999965</c:v>
                </c:pt>
                <c:pt idx="42">
                  <c:v>-0.10063967919999961</c:v>
                </c:pt>
                <c:pt idx="43">
                  <c:v>-8.1772974799999454E-2</c:v>
                </c:pt>
                <c:pt idx="44">
                  <c:v>-6.2906270399999409E-2</c:v>
                </c:pt>
                <c:pt idx="45">
                  <c:v>-4.4039565999999364E-2</c:v>
                </c:pt>
                <c:pt idx="46">
                  <c:v>-2.405132082478878E-2</c:v>
                </c:pt>
                <c:pt idx="47">
                  <c:v>-1.2193343658879863E-2</c:v>
                </c:pt>
                <c:pt idx="48">
                  <c:v>-4.1973069909448935E-3</c:v>
                </c:pt>
                <c:pt idx="49">
                  <c:v>-3.4376707370220583E-4</c:v>
                </c:pt>
                <c:pt idx="50">
                  <c:v>-7.7753517700962504E-4</c:v>
                </c:pt>
                <c:pt idx="51">
                  <c:v>-5.4819816323973258E-3</c:v>
                </c:pt>
                <c:pt idx="52">
                  <c:v>-1.4282080729031588E-2</c:v>
                </c:pt>
                <c:pt idx="53">
                  <c:v>-2.687497966530461E-2</c:v>
                </c:pt>
                <c:pt idx="54">
                  <c:v>-4.2876601572156448E-2</c:v>
                </c:pt>
                <c:pt idx="55">
                  <c:v>-6.1869592821105046E-2</c:v>
                </c:pt>
                <c:pt idx="56">
                  <c:v>-8.3441899720438972E-2</c:v>
                </c:pt>
                <c:pt idx="57">
                  <c:v>-0.10721189370830392</c:v>
                </c:pt>
                <c:pt idx="58">
                  <c:v>-0.13284110064302401</c:v>
                </c:pt>
                <c:pt idx="59">
                  <c:v>-0.16003789422633374</c:v>
                </c:pt>
                <c:pt idx="60">
                  <c:v>-0.18855568649856852</c:v>
                </c:pt>
                <c:pt idx="61">
                  <c:v>-0.21818835368066042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69-46FD-9A63-F9DF12C0AA0C}"/>
            </c:ext>
          </c:extLst>
        </c:ser>
        <c:dLbls/>
        <c:marker val="1"/>
        <c:axId val="123892864"/>
        <c:axId val="123894400"/>
      </c:lineChart>
      <c:catAx>
        <c:axId val="12389286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94400"/>
        <c:crosses val="autoZero"/>
        <c:auto val="1"/>
        <c:lblAlgn val="ctr"/>
        <c:lblOffset val="100"/>
      </c:catAx>
      <c:valAx>
        <c:axId val="123894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9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Лист3!$P$11:$P$72</c:f>
              <c:numCache>
                <c:formatCode>General</c:formatCode>
                <c:ptCount val="62"/>
                <c:pt idx="0">
                  <c:v>0</c:v>
                </c:pt>
                <c:pt idx="1">
                  <c:v>-1.8630678849187148E-3</c:v>
                </c:pt>
                <c:pt idx="2">
                  <c:v>-4.8967900609451732E-3</c:v>
                </c:pt>
                <c:pt idx="3">
                  <c:v>-6.7614038297658273E-3</c:v>
                </c:pt>
                <c:pt idx="4">
                  <c:v>-6.541173371784008E-3</c:v>
                </c:pt>
                <c:pt idx="5">
                  <c:v>-4.4220225571213806E-3</c:v>
                </c:pt>
                <c:pt idx="6">
                  <c:v>-1.5546727488686015E-3</c:v>
                </c:pt>
                <c:pt idx="7">
                  <c:v>-2.6207038552314851E-8</c:v>
                </c:pt>
                <c:pt idx="8">
                  <c:v>-2.7318672028472713E-3</c:v>
                </c:pt>
                <c:pt idx="9">
                  <c:v>-1.3703547782221661E-2</c:v>
                </c:pt>
                <c:pt idx="10">
                  <c:v>-3.8014569844553883E-2</c:v>
                </c:pt>
                <c:pt idx="11">
                  <c:v>-8.2180657444705416E-2</c:v>
                </c:pt>
                <c:pt idx="12">
                  <c:v>-0.1450984325294985</c:v>
                </c:pt>
                <c:pt idx="13">
                  <c:v>-0.22293625295362238</c:v>
                </c:pt>
                <c:pt idx="14">
                  <c:v>-0.31602905042696405</c:v>
                </c:pt>
                <c:pt idx="15">
                  <c:v>-0.42438450757575619</c:v>
                </c:pt>
                <c:pt idx="16">
                  <c:v>-0.54768029347217329</c:v>
                </c:pt>
                <c:pt idx="17">
                  <c:v>-0.68526669845194133</c:v>
                </c:pt>
                <c:pt idx="18">
                  <c:v>-0.83617464917686857</c:v>
                </c:pt>
                <c:pt idx="19">
                  <c:v>-0.99912900630307178</c:v>
                </c:pt>
                <c:pt idx="20">
                  <c:v>-1.1725669696969665</c:v>
                </c:pt>
                <c:pt idx="21">
                  <c:v>-1.3546613409620571</c:v>
                </c:pt>
                <c:pt idx="22">
                  <c:v>-1.5433483211345309</c:v>
                </c:pt>
                <c:pt idx="23">
                  <c:v>-1.7363594537671039</c:v>
                </c:pt>
                <c:pt idx="24">
                  <c:v>-1.9312572611862673</c:v>
                </c:pt>
                <c:pt idx="25">
                  <c:v>-2.1254740653485276</c:v>
                </c:pt>
                <c:pt idx="26">
                  <c:v>-2.3163534352279815</c:v>
                </c:pt>
                <c:pt idx="27">
                  <c:v>-2.5011936607430232</c:v>
                </c:pt>
                <c:pt idx="28">
                  <c:v>-2.6772926194773321</c:v>
                </c:pt>
                <c:pt idx="29">
                  <c:v>-2.613328632414285</c:v>
                </c:pt>
                <c:pt idx="30">
                  <c:v>-2.4775767575757586</c:v>
                </c:pt>
                <c:pt idx="31">
                  <c:v>-2.3282524580260984</c:v>
                </c:pt>
                <c:pt idx="32">
                  <c:v>-2.16777045596303</c:v>
                </c:pt>
                <c:pt idx="33">
                  <c:v>-1.9986506096466838</c:v>
                </c:pt>
                <c:pt idx="34">
                  <c:v>-1.8234733827053582</c:v>
                </c:pt>
                <c:pt idx="35">
                  <c:v>-1.644835022305146</c:v>
                </c:pt>
                <c:pt idx="36">
                  <c:v>-1.4653031185830878</c:v>
                </c:pt>
                <c:pt idx="37">
                  <c:v>-1.287373207494483</c:v>
                </c:pt>
                <c:pt idx="38">
                  <c:v>-1.1134270598012082</c:v>
                </c:pt>
                <c:pt idx="39">
                  <c:v>-0.94569327062973718</c:v>
                </c:pt>
                <c:pt idx="40">
                  <c:v>-0.78621072727272878</c:v>
                </c:pt>
                <c:pt idx="41">
                  <c:v>-0.63679548822573162</c:v>
                </c:pt>
                <c:pt idx="42">
                  <c:v>-0.49901155447440559</c:v>
                </c:pt>
                <c:pt idx="43">
                  <c:v>-0.37414595550706792</c:v>
                </c:pt>
                <c:pt idx="44">
                  <c:v>-0.26318850823792145</c:v>
                </c:pt>
                <c:pt idx="45">
                  <c:v>-0.1668165378787867</c:v>
                </c:pt>
                <c:pt idx="46">
                  <c:v>-8.1580580376577519E-2</c:v>
                </c:pt>
                <c:pt idx="47">
                  <c:v>-3.6584109704697845E-2</c:v>
                </c:pt>
                <c:pt idx="48">
                  <c:v>-1.0985862879296121E-2</c:v>
                </c:pt>
                <c:pt idx="49">
                  <c:v>-7.7251669751735475E-4</c:v>
                </c:pt>
                <c:pt idx="50">
                  <c:v>-1.4726045019121869E-3</c:v>
                </c:pt>
                <c:pt idx="51">
                  <c:v>-8.5596730133939078E-3</c:v>
                </c:pt>
                <c:pt idx="52">
                  <c:v>-1.7899634055865882E-2</c:v>
                </c:pt>
                <c:pt idx="53">
                  <c:v>-2.6147642394785689E-2</c:v>
                </c:pt>
                <c:pt idx="54">
                  <c:v>-3.101781151226694E-2</c:v>
                </c:pt>
                <c:pt idx="55">
                  <c:v>-3.1397551955412717E-2</c:v>
                </c:pt>
                <c:pt idx="56">
                  <c:v>-2.7325497173343836E-2</c:v>
                </c:pt>
                <c:pt idx="57">
                  <c:v>-1.9876225654084582E-2</c:v>
                </c:pt>
                <c:pt idx="58">
                  <c:v>-1.0995821099288898E-2</c:v>
                </c:pt>
                <c:pt idx="59">
                  <c:v>-3.3208497333832377E-3</c:v>
                </c:pt>
                <c:pt idx="60">
                  <c:v>0</c:v>
                </c:pt>
                <c:pt idx="61">
                  <c:v>-4.5274948139647038E-3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5B-45A9-A5F8-7E971080CF5F}"/>
            </c:ext>
          </c:extLst>
        </c:ser>
        <c:dLbls/>
        <c:marker val="1"/>
        <c:axId val="123584896"/>
        <c:axId val="123586432"/>
      </c:lineChart>
      <c:catAx>
        <c:axId val="12358489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586432"/>
        <c:crosses val="autoZero"/>
        <c:auto val="1"/>
        <c:lblAlgn val="ctr"/>
        <c:lblOffset val="100"/>
      </c:catAx>
      <c:valAx>
        <c:axId val="1235864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58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ys(Ti)</a:t>
            </a:r>
            <a:endParaRPr lang="ru-RU"/>
          </a:p>
        </c:rich>
      </c:tx>
      <c:layout>
        <c:manualLayout>
          <c:xMode val="edge"/>
          <c:yMode val="edge"/>
          <c:x val="0.43329325769762644"/>
          <c:y val="2.3147983971062804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070809356648213"/>
          <c:y val="0.11003600254905149"/>
          <c:w val="0.84316970443299577"/>
          <c:h val="0.85436324170577149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Лист3!$T$11:$T$72</c:f>
              <c:numCache>
                <c:formatCode>General</c:formatCode>
                <c:ptCount val="62"/>
                <c:pt idx="0">
                  <c:v>0</c:v>
                </c:pt>
                <c:pt idx="1">
                  <c:v>-5.2591660645862071E-6</c:v>
                </c:pt>
                <c:pt idx="2">
                  <c:v>-3.6333140906230632E-5</c:v>
                </c:pt>
                <c:pt idx="3">
                  <c:v>-6.927481931784385E-5</c:v>
                </c:pt>
                <c:pt idx="4">
                  <c:v>-6.4835079798930551E-5</c:v>
                </c:pt>
                <c:pt idx="5">
                  <c:v>-2.9629032386735421E-5</c:v>
                </c:pt>
                <c:pt idx="6">
                  <c:v>-3.6621526779412328E-6</c:v>
                </c:pt>
                <c:pt idx="7">
                  <c:v>-1.0547118733938987E-15</c:v>
                </c:pt>
                <c:pt idx="8">
                  <c:v>-1.1307918610647949E-5</c:v>
                </c:pt>
                <c:pt idx="9">
                  <c:v>-2.846488587763818E-4</c:v>
                </c:pt>
                <c:pt idx="10">
                  <c:v>-2.196869326216544E-3</c:v>
                </c:pt>
                <c:pt idx="11">
                  <c:v>8.0054739625639942E-2</c:v>
                </c:pt>
                <c:pt idx="12">
                  <c:v>0.1115139417569119</c:v>
                </c:pt>
                <c:pt idx="13">
                  <c:v>0.15043324115807596</c:v>
                </c:pt>
                <c:pt idx="14">
                  <c:v>0.19698010535873417</c:v>
                </c:pt>
                <c:pt idx="15">
                  <c:v>0.25115837571041599</c:v>
                </c:pt>
                <c:pt idx="16">
                  <c:v>0.312806885137554</c:v>
                </c:pt>
                <c:pt idx="17">
                  <c:v>0.38160077555946292</c:v>
                </c:pt>
                <c:pt idx="18">
                  <c:v>0.45705550546168017</c:v>
                </c:pt>
                <c:pt idx="19">
                  <c:v>0.53853349879656742</c:v>
                </c:pt>
                <c:pt idx="20">
                  <c:v>0.62525334768333174</c:v>
                </c:pt>
                <c:pt idx="21">
                  <c:v>0.71630144378773342</c:v>
                </c:pt>
                <c:pt idx="22">
                  <c:v>0.81064587730887117</c:v>
                </c:pt>
                <c:pt idx="23">
                  <c:v>0.90715240868082081</c:v>
                </c:pt>
                <c:pt idx="24">
                  <c:v>1.0046022868794395</c:v>
                </c:pt>
                <c:pt idx="25">
                  <c:v>1.1017116600445906</c:v>
                </c:pt>
                <c:pt idx="26">
                  <c:v>1.197152299381167</c:v>
                </c:pt>
                <c:pt idx="27">
                  <c:v>1.2895733363398154</c:v>
                </c:pt>
                <c:pt idx="28">
                  <c:v>1.3776236962017636</c:v>
                </c:pt>
                <c:pt idx="29">
                  <c:v>-2.067707929535775</c:v>
                </c:pt>
                <c:pt idx="30">
                  <c:v>-1.9998318563646369</c:v>
                </c:pt>
                <c:pt idx="31">
                  <c:v>-1.9251695572655074</c:v>
                </c:pt>
                <c:pt idx="32">
                  <c:v>-1.8449283957519711</c:v>
                </c:pt>
                <c:pt idx="33">
                  <c:v>-1.7603683034739515</c:v>
                </c:pt>
                <c:pt idx="34">
                  <c:v>-1.6727795148260618</c:v>
                </c:pt>
                <c:pt idx="35">
                  <c:v>-1.5834601559875954</c:v>
                </c:pt>
                <c:pt idx="36">
                  <c:v>-1.4936940245946624</c:v>
                </c:pt>
                <c:pt idx="37">
                  <c:v>-1.404728891120449</c:v>
                </c:pt>
                <c:pt idx="38">
                  <c:v>-1.317755643327664</c:v>
                </c:pt>
                <c:pt idx="39">
                  <c:v>-1.2338885810081393</c:v>
                </c:pt>
                <c:pt idx="40">
                  <c:v>-1.1541471498470917</c:v>
                </c:pt>
                <c:pt idx="41">
                  <c:v>-1.079439380908354</c:v>
                </c:pt>
                <c:pt idx="42">
                  <c:v>-1.0105472762487573</c:v>
                </c:pt>
                <c:pt idx="43">
                  <c:v>-0.94811435189948945</c:v>
                </c:pt>
                <c:pt idx="44">
                  <c:v>-0.89263551730746893</c:v>
                </c:pt>
                <c:pt idx="45">
                  <c:v>-0.84444943575593123</c:v>
                </c:pt>
                <c:pt idx="46">
                  <c:v>7.9754698091190651E-2</c:v>
                </c:pt>
                <c:pt idx="47">
                  <c:v>5.7256237772897442E-2</c:v>
                </c:pt>
                <c:pt idx="48">
                  <c:v>4.4456986368962455E-2</c:v>
                </c:pt>
                <c:pt idx="49">
                  <c:v>3.9350262211342163E-2</c:v>
                </c:pt>
                <c:pt idx="50">
                  <c:v>3.97003096139786E-2</c:v>
                </c:pt>
                <c:pt idx="51">
                  <c:v>4.3243879305062016E-2</c:v>
                </c:pt>
                <c:pt idx="52">
                  <c:v>4.7913906526103223E-2</c:v>
                </c:pt>
                <c:pt idx="53">
                  <c:v>5.2037951935604815E-2</c:v>
                </c:pt>
                <c:pt idx="54">
                  <c:v>5.4473060845191032E-2</c:v>
                </c:pt>
                <c:pt idx="55">
                  <c:v>5.4662932965466135E-2</c:v>
                </c:pt>
                <c:pt idx="56">
                  <c:v>5.2626885214157787E-2</c:v>
                </c:pt>
                <c:pt idx="57">
                  <c:v>4.8902212208170565E-2</c:v>
                </c:pt>
                <c:pt idx="58">
                  <c:v>4.4461965528749946E-2</c:v>
                </c:pt>
                <c:pt idx="59">
                  <c:v>4.0624441470940284E-2</c:v>
                </c:pt>
                <c:pt idx="60">
                  <c:v>3.8963999999999999E-2</c:v>
                </c:pt>
                <c:pt idx="61">
                  <c:v>4.1227770044456422E-2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98-4FA7-A0D2-BDC370BCDABC}"/>
            </c:ext>
          </c:extLst>
        </c:ser>
        <c:dLbls/>
        <c:marker val="1"/>
        <c:axId val="123618432"/>
        <c:axId val="123619968"/>
      </c:lineChart>
      <c:catAx>
        <c:axId val="12361843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619968"/>
        <c:crosses val="autoZero"/>
        <c:auto val="1"/>
        <c:lblAlgn val="ctr"/>
        <c:lblOffset val="100"/>
      </c:catAx>
      <c:valAx>
        <c:axId val="123619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618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yc(Ti)</a:t>
            </a:r>
            <a:endParaRPr lang="ru-RU"/>
          </a:p>
        </c:rich>
      </c:tx>
      <c:layout>
        <c:manualLayout>
          <c:xMode val="edge"/>
          <c:yMode val="edge"/>
          <c:x val="0.30945822397200362"/>
          <c:y val="3.7037037037037042E-2"/>
        </c:manualLayout>
      </c:layout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Лист3!$M$11:$M$72</c:f>
              <c:numCache>
                <c:formatCode>General</c:formatCode>
                <c:ptCount val="62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0.19999999999999998</c:v>
                </c:pt>
                <c:pt idx="7">
                  <c:v>0.23333333333333331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0.39999999999999997</c:v>
                </c:pt>
                <c:pt idx="13">
                  <c:v>0.43333333333333329</c:v>
                </c:pt>
                <c:pt idx="14">
                  <c:v>0.46666666666666662</c:v>
                </c:pt>
                <c:pt idx="15">
                  <c:v>0.49999999999999994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0.76666666666666661</c:v>
                </c:pt>
                <c:pt idx="24">
                  <c:v>0.79999999999999993</c:v>
                </c:pt>
                <c:pt idx="25">
                  <c:v>0.83333333333333326</c:v>
                </c:pt>
                <c:pt idx="26">
                  <c:v>0.86666666666666659</c:v>
                </c:pt>
                <c:pt idx="27">
                  <c:v>0.89999999999999991</c:v>
                </c:pt>
                <c:pt idx="28">
                  <c:v>0.93333333333333324</c:v>
                </c:pt>
                <c:pt idx="29">
                  <c:v>0.96666666666666656</c:v>
                </c:pt>
                <c:pt idx="30">
                  <c:v>0.99999999999999989</c:v>
                </c:pt>
                <c:pt idx="31">
                  <c:v>1.0333333333333332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1.1333333333333335</c:v>
                </c:pt>
                <c:pt idx="35">
                  <c:v>1.166666666666667</c:v>
                </c:pt>
                <c:pt idx="36">
                  <c:v>1.2000000000000004</c:v>
                </c:pt>
                <c:pt idx="37">
                  <c:v>1.2333333333333338</c:v>
                </c:pt>
                <c:pt idx="38">
                  <c:v>1.2666666666666673</c:v>
                </c:pt>
                <c:pt idx="39">
                  <c:v>1.3000000000000007</c:v>
                </c:pt>
                <c:pt idx="40">
                  <c:v>1.3333333333333341</c:v>
                </c:pt>
                <c:pt idx="41">
                  <c:v>1.3666666666666676</c:v>
                </c:pt>
                <c:pt idx="42">
                  <c:v>1.400000000000001</c:v>
                </c:pt>
                <c:pt idx="43">
                  <c:v>1.4333333333333345</c:v>
                </c:pt>
                <c:pt idx="44">
                  <c:v>1.4666666666666679</c:v>
                </c:pt>
                <c:pt idx="45">
                  <c:v>1.5000000000000013</c:v>
                </c:pt>
                <c:pt idx="46">
                  <c:v>1.5333333333333348</c:v>
                </c:pt>
                <c:pt idx="47">
                  <c:v>1.5666666666666682</c:v>
                </c:pt>
                <c:pt idx="48">
                  <c:v>1.6000000000000016</c:v>
                </c:pt>
                <c:pt idx="49">
                  <c:v>1.6333333333333351</c:v>
                </c:pt>
                <c:pt idx="50">
                  <c:v>1.6666666666666685</c:v>
                </c:pt>
                <c:pt idx="51">
                  <c:v>1.700000000000002</c:v>
                </c:pt>
                <c:pt idx="52">
                  <c:v>1.7333333333333354</c:v>
                </c:pt>
                <c:pt idx="53">
                  <c:v>1.7666666666666688</c:v>
                </c:pt>
                <c:pt idx="54">
                  <c:v>1.8000000000000023</c:v>
                </c:pt>
                <c:pt idx="55">
                  <c:v>1.8333333333333357</c:v>
                </c:pt>
                <c:pt idx="56">
                  <c:v>1.8666666666666691</c:v>
                </c:pt>
                <c:pt idx="57">
                  <c:v>1.9000000000000026</c:v>
                </c:pt>
                <c:pt idx="58">
                  <c:v>1.933333333333336</c:v>
                </c:pt>
                <c:pt idx="59">
                  <c:v>1.9666666666666694</c:v>
                </c:pt>
                <c:pt idx="60">
                  <c:v>2.0000000000000027</c:v>
                </c:pt>
                <c:pt idx="61">
                  <c:v>2.0333333333333359</c:v>
                </c:pt>
              </c:numCache>
            </c:numRef>
          </c:cat>
          <c:val>
            <c:numRef>
              <c:f>Лист3!$U$11:$U$72</c:f>
              <c:numCache>
                <c:formatCode>General</c:formatCode>
                <c:ptCount val="62"/>
                <c:pt idx="0">
                  <c:v>0</c:v>
                </c:pt>
                <c:pt idx="1">
                  <c:v>-4.1907310954769628E-11</c:v>
                </c:pt>
                <c:pt idx="2">
                  <c:v>-2.0001471590092024E-9</c:v>
                </c:pt>
                <c:pt idx="3">
                  <c:v>-7.2712130760876903E-9</c:v>
                </c:pt>
                <c:pt idx="4">
                  <c:v>-6.3690721585629717E-9</c:v>
                </c:pt>
                <c:pt idx="5">
                  <c:v>-1.3301205692428653E-9</c:v>
                </c:pt>
                <c:pt idx="6">
                  <c:v>-2.0320245486260546E-11</c:v>
                </c:pt>
                <c:pt idx="7">
                  <c:v>0</c:v>
                </c:pt>
                <c:pt idx="8">
                  <c:v>-1.9374096771329619E-10</c:v>
                </c:pt>
                <c:pt idx="9">
                  <c:v>-1.2276513311482162E-7</c:v>
                </c:pt>
                <c:pt idx="10">
                  <c:v>-7.3125580454247441E-6</c:v>
                </c:pt>
                <c:pt idx="11">
                  <c:v>-1.0637700865181038E-3</c:v>
                </c:pt>
                <c:pt idx="12">
                  <c:v>-1.6793528448164736E-2</c:v>
                </c:pt>
                <c:pt idx="13">
                  <c:v>-3.6253372745243775E-2</c:v>
                </c:pt>
                <c:pt idx="14">
                  <c:v>-5.9527037579893888E-2</c:v>
                </c:pt>
                <c:pt idx="15">
                  <c:v>-8.6616443647086566E-2</c:v>
                </c:pt>
                <c:pt idx="16">
                  <c:v>-0.1174410066032027</c:v>
                </c:pt>
                <c:pt idx="17">
                  <c:v>-0.15183829578360927</c:v>
                </c:pt>
                <c:pt idx="18">
                  <c:v>-0.18956603800836741</c:v>
                </c:pt>
                <c:pt idx="19">
                  <c:v>-0.23030544206577769</c:v>
                </c:pt>
                <c:pt idx="20">
                  <c:v>-0.2736658001084043</c:v>
                </c:pt>
                <c:pt idx="21">
                  <c:v>-0.31919030340108567</c:v>
                </c:pt>
                <c:pt idx="22">
                  <c:v>-0.36636299188382215</c:v>
                </c:pt>
                <c:pt idx="23">
                  <c:v>-0.41461674010245386</c:v>
                </c:pt>
                <c:pt idx="24">
                  <c:v>-0.46334216645115422</c:v>
                </c:pt>
                <c:pt idx="25">
                  <c:v>-0.51189733858059561</c:v>
                </c:pt>
                <c:pt idx="26">
                  <c:v>-0.55961813545208039</c:v>
                </c:pt>
                <c:pt idx="27">
                  <c:v>-0.6058291160365894</c:v>
                </c:pt>
                <c:pt idx="28">
                  <c:v>-0.64985473621936285</c:v>
                </c:pt>
                <c:pt idx="29">
                  <c:v>-1.7948970324758169</c:v>
                </c:pt>
                <c:pt idx="30">
                  <c:v>-1.7609589280141749</c:v>
                </c:pt>
                <c:pt idx="31">
                  <c:v>-1.7236277038023111</c:v>
                </c:pt>
                <c:pt idx="32">
                  <c:v>-1.6835070428043815</c:v>
                </c:pt>
                <c:pt idx="33">
                  <c:v>-1.6412269121052794</c:v>
                </c:pt>
                <c:pt idx="34">
                  <c:v>-1.5974324301925458</c:v>
                </c:pt>
                <c:pt idx="35">
                  <c:v>-1.5527726614539537</c:v>
                </c:pt>
                <c:pt idx="36">
                  <c:v>-1.507889505991356</c:v>
                </c:pt>
                <c:pt idx="37">
                  <c:v>-1.4634068502891155</c:v>
                </c:pt>
                <c:pt idx="38">
                  <c:v>-1.4199201394194754</c:v>
                </c:pt>
                <c:pt idx="39">
                  <c:v>-1.3779865243926506</c:v>
                </c:pt>
                <c:pt idx="40">
                  <c:v>-1.3381157290706955</c:v>
                </c:pt>
                <c:pt idx="41">
                  <c:v>-1.3007617698935579</c:v>
                </c:pt>
                <c:pt idx="42">
                  <c:v>-1.2663156486716549</c:v>
                </c:pt>
                <c:pt idx="43">
                  <c:v>-1.2350991240640967</c:v>
                </c:pt>
                <c:pt idx="44">
                  <c:v>-1.2073596512892517</c:v>
                </c:pt>
                <c:pt idx="45">
                  <c:v>-1.1832665623274012</c:v>
                </c:pt>
                <c:pt idx="46">
                  <c:v>-9.1374781908578478E-4</c:v>
                </c:pt>
                <c:pt idx="47">
                  <c:v>1.0335594832362412E-2</c:v>
                </c:pt>
                <c:pt idx="48">
                  <c:v>1.6735284530586925E-2</c:v>
                </c:pt>
                <c:pt idx="49">
                  <c:v>1.9288672143017858E-2</c:v>
                </c:pt>
                <c:pt idx="50">
                  <c:v>1.9113646691462628E-2</c:v>
                </c:pt>
                <c:pt idx="51">
                  <c:v>1.7341844128072464E-2</c:v>
                </c:pt>
                <c:pt idx="52">
                  <c:v>1.5006807167415755E-2</c:v>
                </c:pt>
                <c:pt idx="53">
                  <c:v>1.2944763842437913E-2</c:v>
                </c:pt>
                <c:pt idx="54">
                  <c:v>1.1727197212100256E-2</c:v>
                </c:pt>
                <c:pt idx="55">
                  <c:v>1.1632260202602104E-2</c:v>
                </c:pt>
                <c:pt idx="56">
                  <c:v>1.2650294258495034E-2</c:v>
                </c:pt>
                <c:pt idx="57">
                  <c:v>1.4512649384853672E-2</c:v>
                </c:pt>
                <c:pt idx="58">
                  <c:v>1.6732794925797382E-2</c:v>
                </c:pt>
                <c:pt idx="59">
                  <c:v>1.8651576142322501E-2</c:v>
                </c:pt>
                <c:pt idx="60">
                  <c:v>1.9481805179999999E-2</c:v>
                </c:pt>
                <c:pt idx="61">
                  <c:v>1.8349908838921566E-2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69-4746-95D0-FC1936A52165}"/>
            </c:ext>
          </c:extLst>
        </c:ser>
        <c:dLbls/>
        <c:marker val="1"/>
        <c:axId val="123803904"/>
        <c:axId val="123817984"/>
      </c:lineChart>
      <c:catAx>
        <c:axId val="12380390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17984"/>
        <c:crosses val="autoZero"/>
        <c:auto val="1"/>
        <c:lblAlgn val="ctr"/>
        <c:lblOffset val="100"/>
      </c:catAx>
      <c:valAx>
        <c:axId val="1238179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0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cked"/>
        <c:ser>
          <c:idx val="0"/>
          <c:order val="0"/>
          <c:tx>
            <c:strRef>
              <c:f>Лист3!$AD$10</c:f>
              <c:strCache>
                <c:ptCount val="1"/>
                <c:pt idx="0">
                  <c:v>∆ys(Ti)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Лист3!$AC$11:$AC$63</c:f>
              <c:numCache>
                <c:formatCode>General</c:formatCode>
                <c:ptCount val="53"/>
                <c:pt idx="0">
                  <c:v>-0.12</c:v>
                </c:pt>
                <c:pt idx="1">
                  <c:v>-9.9599999999999994E-2</c:v>
                </c:pt>
                <c:pt idx="2">
                  <c:v>-7.9200000000000007E-2</c:v>
                </c:pt>
                <c:pt idx="3">
                  <c:v>-5.8799999999999998E-2</c:v>
                </c:pt>
                <c:pt idx="4">
                  <c:v>-3.8399999999999997E-2</c:v>
                </c:pt>
                <c:pt idx="5">
                  <c:v>-1.7999999999999999E-2</c:v>
                </c:pt>
                <c:pt idx="6">
                  <c:v>2.3999999999999998E-3</c:v>
                </c:pt>
                <c:pt idx="7">
                  <c:v>2.2800000000000001E-2</c:v>
                </c:pt>
                <c:pt idx="8">
                  <c:v>4.3200000000000002E-2</c:v>
                </c:pt>
                <c:pt idx="9">
                  <c:v>6.3600000000000004E-2</c:v>
                </c:pt>
                <c:pt idx="10">
                  <c:v>8.4000000000000005E-2</c:v>
                </c:pt>
                <c:pt idx="11">
                  <c:v>0.10440000000000001</c:v>
                </c:pt>
                <c:pt idx="12">
                  <c:v>0.12479999999999999</c:v>
                </c:pt>
                <c:pt idx="13">
                  <c:v>0.1452</c:v>
                </c:pt>
                <c:pt idx="14">
                  <c:v>0.1656</c:v>
                </c:pt>
                <c:pt idx="15">
                  <c:v>0.186</c:v>
                </c:pt>
                <c:pt idx="16">
                  <c:v>0.2064</c:v>
                </c:pt>
                <c:pt idx="17">
                  <c:v>0.2268</c:v>
                </c:pt>
                <c:pt idx="18">
                  <c:v>0.2472</c:v>
                </c:pt>
                <c:pt idx="19">
                  <c:v>0.2676</c:v>
                </c:pt>
                <c:pt idx="20">
                  <c:v>0.28799999999999998</c:v>
                </c:pt>
                <c:pt idx="21">
                  <c:v>0.30840000000000001</c:v>
                </c:pt>
                <c:pt idx="22">
                  <c:v>0.32879999999999998</c:v>
                </c:pt>
                <c:pt idx="23">
                  <c:v>0.34920000000000001</c:v>
                </c:pt>
                <c:pt idx="24">
                  <c:v>0.36959999999999998</c:v>
                </c:pt>
                <c:pt idx="25">
                  <c:v>0.39</c:v>
                </c:pt>
                <c:pt idx="26">
                  <c:v>0.41039999999999999</c:v>
                </c:pt>
                <c:pt idx="27">
                  <c:v>0.43080000000000002</c:v>
                </c:pt>
                <c:pt idx="28">
                  <c:v>0.45119999999999999</c:v>
                </c:pt>
                <c:pt idx="29">
                  <c:v>0.47160000000000002</c:v>
                </c:pt>
                <c:pt idx="30">
                  <c:v>0.49199999999999999</c:v>
                </c:pt>
                <c:pt idx="31">
                  <c:v>0.51239999999999997</c:v>
                </c:pt>
                <c:pt idx="32">
                  <c:v>0.53280000000000005</c:v>
                </c:pt>
                <c:pt idx="33">
                  <c:v>0.55320000000000003</c:v>
                </c:pt>
                <c:pt idx="34">
                  <c:v>0.5736</c:v>
                </c:pt>
                <c:pt idx="35">
                  <c:v>0.59399999999999997</c:v>
                </c:pt>
                <c:pt idx="36">
                  <c:v>0.61439999999999995</c:v>
                </c:pt>
                <c:pt idx="37">
                  <c:v>0.63480000000000003</c:v>
                </c:pt>
                <c:pt idx="38">
                  <c:v>0.6552</c:v>
                </c:pt>
                <c:pt idx="39">
                  <c:v>0.67559999999999998</c:v>
                </c:pt>
                <c:pt idx="40">
                  <c:v>0.69599999999999995</c:v>
                </c:pt>
                <c:pt idx="41">
                  <c:v>0.71640000000000004</c:v>
                </c:pt>
                <c:pt idx="42">
                  <c:v>0.73680000000000001</c:v>
                </c:pt>
                <c:pt idx="43">
                  <c:v>0.75719999999999998</c:v>
                </c:pt>
                <c:pt idx="44">
                  <c:v>0.77759999999999996</c:v>
                </c:pt>
                <c:pt idx="45">
                  <c:v>0.79800000000000004</c:v>
                </c:pt>
                <c:pt idx="46">
                  <c:v>0.81840000000000002</c:v>
                </c:pt>
                <c:pt idx="47">
                  <c:v>0.83879999999999999</c:v>
                </c:pt>
                <c:pt idx="48">
                  <c:v>0.85919999999999996</c:v>
                </c:pt>
                <c:pt idx="49">
                  <c:v>0.87960000000000005</c:v>
                </c:pt>
                <c:pt idx="50">
                  <c:v>0.9</c:v>
                </c:pt>
                <c:pt idx="51">
                  <c:v>0.9204</c:v>
                </c:pt>
                <c:pt idx="52">
                  <c:v>0.94079999999999997</c:v>
                </c:pt>
              </c:numCache>
            </c:numRef>
          </c:cat>
          <c:val>
            <c:numRef>
              <c:f>Лист3!$AD$11:$AD$63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0E+00">
                  <c:v>-1.2E-5</c:v>
                </c:pt>
                <c:pt idx="15">
                  <c:v>-1.7000000000000001E-4</c:v>
                </c:pt>
                <c:pt idx="16">
                  <c:v>-5.0000000000000001E-4</c:v>
                </c:pt>
                <c:pt idx="17">
                  <c:v>-1.0200000000000001E-3</c:v>
                </c:pt>
                <c:pt idx="18">
                  <c:v>-1.72E-3</c:v>
                </c:pt>
                <c:pt idx="19">
                  <c:v>-2.5999999999999999E-3</c:v>
                </c:pt>
                <c:pt idx="20">
                  <c:v>-3.6600000000000001E-3</c:v>
                </c:pt>
                <c:pt idx="21">
                  <c:v>-4.8999999999999998E-3</c:v>
                </c:pt>
                <c:pt idx="22">
                  <c:v>-6.3299999999999997E-3</c:v>
                </c:pt>
                <c:pt idx="23">
                  <c:v>-7.9399999999999991E-3</c:v>
                </c:pt>
                <c:pt idx="24">
                  <c:v>-9.7400000000000004E-3</c:v>
                </c:pt>
                <c:pt idx="25">
                  <c:v>-1.172E-2</c:v>
                </c:pt>
                <c:pt idx="26">
                  <c:v>-1.389E-2</c:v>
                </c:pt>
                <c:pt idx="27">
                  <c:v>-1.6240000000000001E-2</c:v>
                </c:pt>
                <c:pt idx="28">
                  <c:v>-1.8790000000000001E-2</c:v>
                </c:pt>
                <c:pt idx="29">
                  <c:v>-2.1530000000000001E-2</c:v>
                </c:pt>
                <c:pt idx="30">
                  <c:v>-2.4459999999999999E-2</c:v>
                </c:pt>
                <c:pt idx="31">
                  <c:v>-2.758E-2</c:v>
                </c:pt>
                <c:pt idx="32">
                  <c:v>-3.091E-2</c:v>
                </c:pt>
                <c:pt idx="33">
                  <c:v>-3.4430000000000002E-2</c:v>
                </c:pt>
                <c:pt idx="34">
                  <c:v>-3.594E-2</c:v>
                </c:pt>
                <c:pt idx="35">
                  <c:v>-3.8010000000000002E-2</c:v>
                </c:pt>
                <c:pt idx="36">
                  <c:v>-3.9739999999999998E-2</c:v>
                </c:pt>
                <c:pt idx="37">
                  <c:v>-4.1149999999999999E-2</c:v>
                </c:pt>
                <c:pt idx="38">
                  <c:v>-4.2229999999999997E-2</c:v>
                </c:pt>
                <c:pt idx="39">
                  <c:v>-4.299E-2</c:v>
                </c:pt>
                <c:pt idx="40">
                  <c:v>-4.3430000000000003E-2</c:v>
                </c:pt>
                <c:pt idx="41">
                  <c:v>-4.3560000000000001E-2</c:v>
                </c:pt>
                <c:pt idx="42">
                  <c:v>-4.3560000000000001E-2</c:v>
                </c:pt>
                <c:pt idx="43">
                  <c:v>-4.3560000000000001E-2</c:v>
                </c:pt>
                <c:pt idx="44">
                  <c:v>-4.3560000000000001E-2</c:v>
                </c:pt>
                <c:pt idx="45">
                  <c:v>-4.3560000000000001E-2</c:v>
                </c:pt>
                <c:pt idx="46">
                  <c:v>-4.3560000000000001E-2</c:v>
                </c:pt>
                <c:pt idx="47">
                  <c:v>-4.3560000000000001E-2</c:v>
                </c:pt>
                <c:pt idx="48">
                  <c:v>-4.3560000000000001E-2</c:v>
                </c:pt>
                <c:pt idx="49">
                  <c:v>-4.3560000000000001E-2</c:v>
                </c:pt>
                <c:pt idx="50">
                  <c:v>-4.3560000000000001E-2</c:v>
                </c:pt>
                <c:pt idx="51">
                  <c:v>-4.3560000000000001E-2</c:v>
                </c:pt>
                <c:pt idx="52">
                  <c:v>-4.3560000000000001E-2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84-40C0-A786-2B734259E887}"/>
            </c:ext>
          </c:extLst>
        </c:ser>
        <c:ser>
          <c:idx val="1"/>
          <c:order val="1"/>
          <c:tx>
            <c:strRef>
              <c:f>Лист3!$AE$10</c:f>
              <c:strCache>
                <c:ptCount val="1"/>
                <c:pt idx="0">
                  <c:v>∆yc(Ti)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Лист3!$AC$11:$AC$63</c:f>
              <c:numCache>
                <c:formatCode>General</c:formatCode>
                <c:ptCount val="53"/>
                <c:pt idx="0">
                  <c:v>-0.12</c:v>
                </c:pt>
                <c:pt idx="1">
                  <c:v>-9.9599999999999994E-2</c:v>
                </c:pt>
                <c:pt idx="2">
                  <c:v>-7.9200000000000007E-2</c:v>
                </c:pt>
                <c:pt idx="3">
                  <c:v>-5.8799999999999998E-2</c:v>
                </c:pt>
                <c:pt idx="4">
                  <c:v>-3.8399999999999997E-2</c:v>
                </c:pt>
                <c:pt idx="5">
                  <c:v>-1.7999999999999999E-2</c:v>
                </c:pt>
                <c:pt idx="6">
                  <c:v>2.3999999999999998E-3</c:v>
                </c:pt>
                <c:pt idx="7">
                  <c:v>2.2800000000000001E-2</c:v>
                </c:pt>
                <c:pt idx="8">
                  <c:v>4.3200000000000002E-2</c:v>
                </c:pt>
                <c:pt idx="9">
                  <c:v>6.3600000000000004E-2</c:v>
                </c:pt>
                <c:pt idx="10">
                  <c:v>8.4000000000000005E-2</c:v>
                </c:pt>
                <c:pt idx="11">
                  <c:v>0.10440000000000001</c:v>
                </c:pt>
                <c:pt idx="12">
                  <c:v>0.12479999999999999</c:v>
                </c:pt>
                <c:pt idx="13">
                  <c:v>0.1452</c:v>
                </c:pt>
                <c:pt idx="14">
                  <c:v>0.1656</c:v>
                </c:pt>
                <c:pt idx="15">
                  <c:v>0.186</c:v>
                </c:pt>
                <c:pt idx="16">
                  <c:v>0.2064</c:v>
                </c:pt>
                <c:pt idx="17">
                  <c:v>0.2268</c:v>
                </c:pt>
                <c:pt idx="18">
                  <c:v>0.2472</c:v>
                </c:pt>
                <c:pt idx="19">
                  <c:v>0.2676</c:v>
                </c:pt>
                <c:pt idx="20">
                  <c:v>0.28799999999999998</c:v>
                </c:pt>
                <c:pt idx="21">
                  <c:v>0.30840000000000001</c:v>
                </c:pt>
                <c:pt idx="22">
                  <c:v>0.32879999999999998</c:v>
                </c:pt>
                <c:pt idx="23">
                  <c:v>0.34920000000000001</c:v>
                </c:pt>
                <c:pt idx="24">
                  <c:v>0.36959999999999998</c:v>
                </c:pt>
                <c:pt idx="25">
                  <c:v>0.39</c:v>
                </c:pt>
                <c:pt idx="26">
                  <c:v>0.41039999999999999</c:v>
                </c:pt>
                <c:pt idx="27">
                  <c:v>0.43080000000000002</c:v>
                </c:pt>
                <c:pt idx="28">
                  <c:v>0.45119999999999999</c:v>
                </c:pt>
                <c:pt idx="29">
                  <c:v>0.47160000000000002</c:v>
                </c:pt>
                <c:pt idx="30">
                  <c:v>0.49199999999999999</c:v>
                </c:pt>
                <c:pt idx="31">
                  <c:v>0.51239999999999997</c:v>
                </c:pt>
                <c:pt idx="32">
                  <c:v>0.53280000000000005</c:v>
                </c:pt>
                <c:pt idx="33">
                  <c:v>0.55320000000000003</c:v>
                </c:pt>
                <c:pt idx="34">
                  <c:v>0.5736</c:v>
                </c:pt>
                <c:pt idx="35">
                  <c:v>0.59399999999999997</c:v>
                </c:pt>
                <c:pt idx="36">
                  <c:v>0.61439999999999995</c:v>
                </c:pt>
                <c:pt idx="37">
                  <c:v>0.63480000000000003</c:v>
                </c:pt>
                <c:pt idx="38">
                  <c:v>0.6552</c:v>
                </c:pt>
                <c:pt idx="39">
                  <c:v>0.67559999999999998</c:v>
                </c:pt>
                <c:pt idx="40">
                  <c:v>0.69599999999999995</c:v>
                </c:pt>
                <c:pt idx="41">
                  <c:v>0.71640000000000004</c:v>
                </c:pt>
                <c:pt idx="42">
                  <c:v>0.73680000000000001</c:v>
                </c:pt>
                <c:pt idx="43">
                  <c:v>0.75719999999999998</c:v>
                </c:pt>
                <c:pt idx="44">
                  <c:v>0.77759999999999996</c:v>
                </c:pt>
                <c:pt idx="45">
                  <c:v>0.79800000000000004</c:v>
                </c:pt>
                <c:pt idx="46">
                  <c:v>0.81840000000000002</c:v>
                </c:pt>
                <c:pt idx="47">
                  <c:v>0.83879999999999999</c:v>
                </c:pt>
                <c:pt idx="48">
                  <c:v>0.85919999999999996</c:v>
                </c:pt>
                <c:pt idx="49">
                  <c:v>0.87960000000000005</c:v>
                </c:pt>
                <c:pt idx="50">
                  <c:v>0.9</c:v>
                </c:pt>
                <c:pt idx="51">
                  <c:v>0.9204</c:v>
                </c:pt>
                <c:pt idx="52">
                  <c:v>0.94079999999999997</c:v>
                </c:pt>
              </c:numCache>
            </c:numRef>
          </c:cat>
          <c:val>
            <c:numRef>
              <c:f>Лист3!$AE$11:$AE$63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0E+00">
                  <c:v>-2.98137E-6</c:v>
                </c:pt>
                <c:pt idx="7">
                  <c:v>-2.6910600000000002E-4</c:v>
                </c:pt>
                <c:pt idx="8">
                  <c:v>-9.6644600000000004E-4</c:v>
                </c:pt>
                <c:pt idx="9">
                  <c:v>-2.0959379999999999E-3</c:v>
                </c:pt>
                <c:pt idx="10">
                  <c:v>-3.6591039999999998E-3</c:v>
                </c:pt>
                <c:pt idx="11">
                  <c:v>-5.6580609999999998E-3</c:v>
                </c:pt>
                <c:pt idx="12">
                  <c:v>-8.0955369999999999E-3</c:v>
                </c:pt>
                <c:pt idx="13">
                  <c:v>-1.0974889999999999E-2</c:v>
                </c:pt>
                <c:pt idx="14">
                  <c:v>-1.4300131000000001E-2</c:v>
                </c:pt>
                <c:pt idx="15">
                  <c:v>-1.8075951999999999E-2</c:v>
                </c:pt>
                <c:pt idx="16">
                  <c:v>-2.2307761999999998E-2</c:v>
                </c:pt>
                <c:pt idx="17">
                  <c:v>-2.7001725000000001E-2</c:v>
                </c:pt>
                <c:pt idx="18">
                  <c:v>-3.2164811000000001E-2</c:v>
                </c:pt>
                <c:pt idx="19">
                  <c:v>-3.5735289000000003E-2</c:v>
                </c:pt>
                <c:pt idx="20">
                  <c:v>-3.8839784000000002E-2</c:v>
                </c:pt>
                <c:pt idx="21">
                  <c:v>-4.1147282E-2</c:v>
                </c:pt>
                <c:pt idx="22">
                  <c:v>-4.2680707999999998E-2</c:v>
                </c:pt>
                <c:pt idx="23">
                  <c:v>-4.3454810000000003E-2</c:v>
                </c:pt>
                <c:pt idx="24">
                  <c:v>-4.3454810000000003E-2</c:v>
                </c:pt>
                <c:pt idx="25">
                  <c:v>-4.3454810000000003E-2</c:v>
                </c:pt>
                <c:pt idx="26">
                  <c:v>-4.3454810000000003E-2</c:v>
                </c:pt>
                <c:pt idx="27">
                  <c:v>-4.3454810000000003E-2</c:v>
                </c:pt>
                <c:pt idx="28">
                  <c:v>-4.3454810000000003E-2</c:v>
                </c:pt>
                <c:pt idx="29">
                  <c:v>-4.3454810000000003E-2</c:v>
                </c:pt>
                <c:pt idx="30">
                  <c:v>-4.3454810000000003E-2</c:v>
                </c:pt>
                <c:pt idx="31">
                  <c:v>-4.3454810000000003E-2</c:v>
                </c:pt>
                <c:pt idx="32">
                  <c:v>-4.3454810000000003E-2</c:v>
                </c:pt>
                <c:pt idx="33">
                  <c:v>-4.3454810000000003E-2</c:v>
                </c:pt>
                <c:pt idx="34">
                  <c:v>-4.3454810000000003E-2</c:v>
                </c:pt>
                <c:pt idx="35">
                  <c:v>-4.3454810000000003E-2</c:v>
                </c:pt>
                <c:pt idx="36">
                  <c:v>-4.3454810000000003E-2</c:v>
                </c:pt>
                <c:pt idx="37">
                  <c:v>-4.3454810000000003E-2</c:v>
                </c:pt>
                <c:pt idx="38">
                  <c:v>-4.3454810000000003E-2</c:v>
                </c:pt>
                <c:pt idx="39">
                  <c:v>-4.3454810000000003E-2</c:v>
                </c:pt>
                <c:pt idx="40">
                  <c:v>-4.3454810000000003E-2</c:v>
                </c:pt>
                <c:pt idx="41">
                  <c:v>-4.3454810000000003E-2</c:v>
                </c:pt>
                <c:pt idx="42">
                  <c:v>-4.3454810000000003E-2</c:v>
                </c:pt>
                <c:pt idx="43">
                  <c:v>-4.3454810000000003E-2</c:v>
                </c:pt>
                <c:pt idx="44">
                  <c:v>-4.3454810000000003E-2</c:v>
                </c:pt>
                <c:pt idx="45">
                  <c:v>-4.3454810000000003E-2</c:v>
                </c:pt>
                <c:pt idx="46">
                  <c:v>-4.3454810000000003E-2</c:v>
                </c:pt>
                <c:pt idx="47">
                  <c:v>-4.3454810000000003E-2</c:v>
                </c:pt>
                <c:pt idx="48">
                  <c:v>-4.3454810000000003E-2</c:v>
                </c:pt>
                <c:pt idx="49">
                  <c:v>-4.3454810000000003E-2</c:v>
                </c:pt>
                <c:pt idx="50">
                  <c:v>-4.3454810000000003E-2</c:v>
                </c:pt>
                <c:pt idx="51">
                  <c:v>-4.3454810000000003E-2</c:v>
                </c:pt>
                <c:pt idx="52">
                  <c:v>-4.3454810000000003E-2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984-40C0-A786-2B734259E887}"/>
            </c:ext>
          </c:extLst>
        </c:ser>
        <c:dLbls/>
        <c:marker val="1"/>
        <c:axId val="123843328"/>
        <c:axId val="123844864"/>
      </c:lineChart>
      <c:catAx>
        <c:axId val="12384332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44864"/>
        <c:crosses val="autoZero"/>
        <c:auto val="1"/>
        <c:lblAlgn val="ctr"/>
        <c:lblOffset val="100"/>
      </c:catAx>
      <c:valAx>
        <c:axId val="1238448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8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Wys(T)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Лист3!$K$10:$K$71</c:f>
              <c:strCache>
                <c:ptCount val="62"/>
                <c:pt idx="0">
                  <c:v>Ƭ</c:v>
                </c:pt>
                <c:pt idx="1">
                  <c:v>-0,264</c:v>
                </c:pt>
                <c:pt idx="2">
                  <c:v>-0,2596</c:v>
                </c:pt>
                <c:pt idx="3">
                  <c:v>-0,2552</c:v>
                </c:pt>
                <c:pt idx="4">
                  <c:v>-0,2508</c:v>
                </c:pt>
                <c:pt idx="5">
                  <c:v>-0,2464</c:v>
                </c:pt>
                <c:pt idx="6">
                  <c:v>-0,242</c:v>
                </c:pt>
                <c:pt idx="7">
                  <c:v>-0,2376</c:v>
                </c:pt>
                <c:pt idx="8">
                  <c:v>-0,2332</c:v>
                </c:pt>
                <c:pt idx="9">
                  <c:v>-0,2288</c:v>
                </c:pt>
                <c:pt idx="10">
                  <c:v>-0,2244</c:v>
                </c:pt>
                <c:pt idx="11">
                  <c:v>-0,22</c:v>
                </c:pt>
                <c:pt idx="12">
                  <c:v>-0,2156</c:v>
                </c:pt>
                <c:pt idx="13">
                  <c:v>-0,2112</c:v>
                </c:pt>
                <c:pt idx="14">
                  <c:v>-0,2068</c:v>
                </c:pt>
                <c:pt idx="15">
                  <c:v>-0,2024</c:v>
                </c:pt>
                <c:pt idx="16">
                  <c:v>-0,198</c:v>
                </c:pt>
                <c:pt idx="17">
                  <c:v>-0,1936</c:v>
                </c:pt>
                <c:pt idx="18">
                  <c:v>-0,1892</c:v>
                </c:pt>
                <c:pt idx="19">
                  <c:v>-0,1848</c:v>
                </c:pt>
                <c:pt idx="20">
                  <c:v>-0,1804</c:v>
                </c:pt>
                <c:pt idx="21">
                  <c:v>-0,176</c:v>
                </c:pt>
                <c:pt idx="22">
                  <c:v>-0,1716</c:v>
                </c:pt>
                <c:pt idx="23">
                  <c:v>-0,1672</c:v>
                </c:pt>
                <c:pt idx="24">
                  <c:v>-0,1628</c:v>
                </c:pt>
                <c:pt idx="25">
                  <c:v>-0,1584</c:v>
                </c:pt>
                <c:pt idx="26">
                  <c:v>-0,154</c:v>
                </c:pt>
                <c:pt idx="27">
                  <c:v>-0,1496</c:v>
                </c:pt>
                <c:pt idx="28">
                  <c:v>-0,1452</c:v>
                </c:pt>
                <c:pt idx="29">
                  <c:v>-0,1408</c:v>
                </c:pt>
                <c:pt idx="30">
                  <c:v>-0,1364</c:v>
                </c:pt>
                <c:pt idx="31">
                  <c:v>-0,132</c:v>
                </c:pt>
                <c:pt idx="32">
                  <c:v>-0,1276</c:v>
                </c:pt>
                <c:pt idx="33">
                  <c:v>-0,1232</c:v>
                </c:pt>
                <c:pt idx="34">
                  <c:v>-0,1188</c:v>
                </c:pt>
                <c:pt idx="35">
                  <c:v>-0,1144</c:v>
                </c:pt>
                <c:pt idx="36">
                  <c:v>-0,11</c:v>
                </c:pt>
                <c:pt idx="37">
                  <c:v>-0,1056</c:v>
                </c:pt>
                <c:pt idx="38">
                  <c:v>-0,1012</c:v>
                </c:pt>
                <c:pt idx="39">
                  <c:v>-0,0968</c:v>
                </c:pt>
                <c:pt idx="40">
                  <c:v>-0,0924</c:v>
                </c:pt>
                <c:pt idx="41">
                  <c:v>-0,088</c:v>
                </c:pt>
                <c:pt idx="42">
                  <c:v>-0,0836</c:v>
                </c:pt>
                <c:pt idx="43">
                  <c:v>-0,0792</c:v>
                </c:pt>
                <c:pt idx="44">
                  <c:v>-0,0748</c:v>
                </c:pt>
                <c:pt idx="45">
                  <c:v>-0,0704</c:v>
                </c:pt>
                <c:pt idx="46">
                  <c:v>-0,066</c:v>
                </c:pt>
                <c:pt idx="47">
                  <c:v>-0,0616</c:v>
                </c:pt>
                <c:pt idx="48">
                  <c:v>-0,0572</c:v>
                </c:pt>
                <c:pt idx="49">
                  <c:v>-0,0528</c:v>
                </c:pt>
                <c:pt idx="50">
                  <c:v>-0,0484</c:v>
                </c:pt>
                <c:pt idx="51">
                  <c:v>-0,044</c:v>
                </c:pt>
                <c:pt idx="52">
                  <c:v>-0,0396</c:v>
                </c:pt>
                <c:pt idx="53">
                  <c:v>-0,0352</c:v>
                </c:pt>
                <c:pt idx="54">
                  <c:v>-0,0308</c:v>
                </c:pt>
                <c:pt idx="55">
                  <c:v>-0,0264</c:v>
                </c:pt>
                <c:pt idx="56">
                  <c:v>-0,022</c:v>
                </c:pt>
                <c:pt idx="57">
                  <c:v>-0,0176</c:v>
                </c:pt>
                <c:pt idx="58">
                  <c:v>-0,0132</c:v>
                </c:pt>
                <c:pt idx="59">
                  <c:v>-0,0088</c:v>
                </c:pt>
                <c:pt idx="60">
                  <c:v>-0,0044</c:v>
                </c:pt>
                <c:pt idx="61">
                  <c:v>-2,93168E-16</c:v>
                </c:pt>
              </c:strCache>
            </c:strRef>
          </c:cat>
          <c:val>
            <c:numRef>
              <c:f>Лист3!$L$10:$L$71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2.0750396332298145E-2</c:v>
                </c:pt>
                <c:pt idx="3">
                  <c:v>8.2774239644676673E-2</c:v>
                </c:pt>
                <c:pt idx="4">
                  <c:v>0.1853919837304803</c:v>
                </c:pt>
                <c:pt idx="5">
                  <c:v>0.32747932711136157</c:v>
                </c:pt>
                <c:pt idx="6">
                  <c:v>0.50747953111955157</c:v>
                </c:pt>
                <c:pt idx="7">
                  <c:v>0.72342047585247216</c:v>
                </c:pt>
                <c:pt idx="8">
                  <c:v>0.97293626713108239</c:v>
                </c:pt>
                <c:pt idx="9">
                  <c:v>1.2532931577315967</c:v>
                </c:pt>
                <c:pt idx="10">
                  <c:v>1.561419498892145</c:v>
                </c:pt>
                <c:pt idx="11">
                  <c:v>1.8939393939393905</c:v>
                </c:pt>
                <c:pt idx="12">
                  <c:v>2.2472096853189338</c:v>
                </c:pt>
                <c:pt idx="13">
                  <c:v>2.6173598697918599</c:v>
                </c:pt>
                <c:pt idx="14">
                  <c:v>3.0003345044781771</c:v>
                </c:pt>
                <c:pt idx="15">
                  <c:v>3.3919376391376677</c:v>
                </c:pt>
                <c:pt idx="16">
                  <c:v>3.7878787878787783</c:v>
                </c:pt>
                <c:pt idx="17">
                  <c:v>4.1838199366198889</c:v>
                </c:pt>
                <c:pt idx="18">
                  <c:v>4.5754230712793795</c:v>
                </c:pt>
                <c:pt idx="19">
                  <c:v>4.9583977059656981</c:v>
                </c:pt>
                <c:pt idx="20">
                  <c:v>5.3285478904386236</c:v>
                </c:pt>
                <c:pt idx="21">
                  <c:v>5.6818181818181683</c:v>
                </c:pt>
                <c:pt idx="22">
                  <c:v>6.0143380768654158</c:v>
                </c:pt>
                <c:pt idx="23">
                  <c:v>6.3224644180259633</c:v>
                </c:pt>
                <c:pt idx="24">
                  <c:v>6.6028213086264822</c:v>
                </c:pt>
                <c:pt idx="25">
                  <c:v>6.8523370999050917</c:v>
                </c:pt>
                <c:pt idx="26">
                  <c:v>7.0682780446380145</c:v>
                </c:pt>
                <c:pt idx="27">
                  <c:v>7.248278248646205</c:v>
                </c:pt>
                <c:pt idx="28">
                  <c:v>7.3903655920270888</c:v>
                </c:pt>
                <c:pt idx="29">
                  <c:v>7.4929833361128946</c:v>
                </c:pt>
                <c:pt idx="30">
                  <c:v>7.5550071794252744</c:v>
                </c:pt>
                <c:pt idx="31">
                  <c:v>7.5757575757575752</c:v>
                </c:pt>
                <c:pt idx="32">
                  <c:v>7.5550071794252798</c:v>
                </c:pt>
                <c:pt idx="33">
                  <c:v>7.4929833361129061</c:v>
                </c:pt>
                <c:pt idx="34">
                  <c:v>7.3903655920271047</c:v>
                </c:pt>
                <c:pt idx="35">
                  <c:v>7.2482782486462263</c:v>
                </c:pt>
                <c:pt idx="36">
                  <c:v>7.0682780446380384</c:v>
                </c:pt>
                <c:pt idx="37">
                  <c:v>6.8523370999051201</c:v>
                </c:pt>
                <c:pt idx="38">
                  <c:v>6.6028213086265115</c:v>
                </c:pt>
                <c:pt idx="39">
                  <c:v>6.3224644180259997</c:v>
                </c:pt>
                <c:pt idx="40">
                  <c:v>6.0143380768654504</c:v>
                </c:pt>
                <c:pt idx="41">
                  <c:v>5.6818181818182047</c:v>
                </c:pt>
                <c:pt idx="42">
                  <c:v>5.3285478904386618</c:v>
                </c:pt>
                <c:pt idx="43">
                  <c:v>4.9583977059657354</c:v>
                </c:pt>
                <c:pt idx="44">
                  <c:v>4.5754230712794177</c:v>
                </c:pt>
                <c:pt idx="45">
                  <c:v>4.1838199366199262</c:v>
                </c:pt>
                <c:pt idx="46">
                  <c:v>3.7878787878788156</c:v>
                </c:pt>
                <c:pt idx="47">
                  <c:v>3.3919376391377027</c:v>
                </c:pt>
                <c:pt idx="48">
                  <c:v>3.0003345044782108</c:v>
                </c:pt>
                <c:pt idx="49">
                  <c:v>2.6173598697918914</c:v>
                </c:pt>
                <c:pt idx="50">
                  <c:v>2.2472096853189631</c:v>
                </c:pt>
                <c:pt idx="51">
                  <c:v>1.8939393939394173</c:v>
                </c:pt>
                <c:pt idx="52">
                  <c:v>1.561419498892169</c:v>
                </c:pt>
                <c:pt idx="53">
                  <c:v>1.2532931577316178</c:v>
                </c:pt>
                <c:pt idx="54">
                  <c:v>0.97293626713110004</c:v>
                </c:pt>
                <c:pt idx="55">
                  <c:v>0.7234204758524877</c:v>
                </c:pt>
                <c:pt idx="56">
                  <c:v>0.50747953111956379</c:v>
                </c:pt>
                <c:pt idx="57">
                  <c:v>0.32747932711137084</c:v>
                </c:pt>
                <c:pt idx="58">
                  <c:v>0.18539198373048701</c:v>
                </c:pt>
                <c:pt idx="59">
                  <c:v>8.2774239644681308E-2</c:v>
                </c:pt>
                <c:pt idx="60">
                  <c:v>2.0750396332300667E-2</c:v>
                </c:pt>
                <c:pt idx="6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F-4D09-897B-CE01760DFA83}"/>
            </c:ext>
          </c:extLst>
        </c:ser>
        <c:dLbls/>
        <c:marker val="1"/>
        <c:axId val="124020608"/>
        <c:axId val="124022144"/>
      </c:lineChart>
      <c:catAx>
        <c:axId val="12402060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022144"/>
        <c:crosses val="autoZero"/>
        <c:auto val="1"/>
        <c:lblAlgn val="ctr"/>
        <c:lblOffset val="100"/>
      </c:catAx>
      <c:valAx>
        <c:axId val="1240221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02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12" Type="http://schemas.openxmlformats.org/officeDocument/2006/relationships/chart" Target="../charts/chart14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11" Type="http://schemas.openxmlformats.org/officeDocument/2006/relationships/chart" Target="../charts/chart13.xml"/><Relationship Id="rId5" Type="http://schemas.openxmlformats.org/officeDocument/2006/relationships/chart" Target="../charts/chart8.xml"/><Relationship Id="rId10" Type="http://schemas.openxmlformats.org/officeDocument/2006/relationships/image" Target="../media/image1.png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8285</xdr:rowOff>
    </xdr:from>
    <xdr:to>
      <xdr:col>9</xdr:col>
      <xdr:colOff>1266825</xdr:colOff>
      <xdr:row>21</xdr:row>
      <xdr:rowOff>19050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561975</xdr:colOff>
      <xdr:row>27</xdr:row>
      <xdr:rowOff>85726</xdr:rowOff>
    </xdr:from>
    <xdr:to>
      <xdr:col>9</xdr:col>
      <xdr:colOff>1019175</xdr:colOff>
      <xdr:row>55</xdr:row>
      <xdr:rowOff>9526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11</xdr:row>
      <xdr:rowOff>152400</xdr:rowOff>
    </xdr:from>
    <xdr:to>
      <xdr:col>15</xdr:col>
      <xdr:colOff>504825</xdr:colOff>
      <xdr:row>32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3</xdr:row>
      <xdr:rowOff>200025</xdr:rowOff>
    </xdr:from>
    <xdr:to>
      <xdr:col>12</xdr:col>
      <xdr:colOff>571500</xdr:colOff>
      <xdr:row>17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61850</xdr:colOff>
      <xdr:row>17</xdr:row>
      <xdr:rowOff>66405</xdr:rowOff>
    </xdr:from>
    <xdr:to>
      <xdr:col>9</xdr:col>
      <xdr:colOff>592528</xdr:colOff>
      <xdr:row>25</xdr:row>
      <xdr:rowOff>65560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257175</xdr:colOff>
      <xdr:row>2</xdr:row>
      <xdr:rowOff>38100</xdr:rowOff>
    </xdr:from>
    <xdr:to>
      <xdr:col>17</xdr:col>
      <xdr:colOff>1197428</xdr:colOff>
      <xdr:row>5</xdr:row>
      <xdr:rowOff>95250</xdr:rowOff>
    </xdr:to>
    <xdr:sp macro="" textlink="">
      <xdr:nvSpPr>
        <xdr:cNvPr id="4" name="Прямоугольник 3"/>
        <xdr:cNvSpPr/>
      </xdr:nvSpPr>
      <xdr:spPr>
        <a:xfrm>
          <a:off x="7863568" y="419100"/>
          <a:ext cx="3961039" cy="83275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C1 (0,147587 ; -0,034837)    </a:t>
          </a:r>
          <a:r>
            <a:rPr lang="ru-RU" sz="1100"/>
            <a:t>=-0,33+КОРЕНЬ(0,33^2-</a:t>
          </a:r>
          <a:r>
            <a:rPr lang="en-US" sz="1100"/>
            <a:t>M12^2)</a:t>
          </a:r>
        </a:p>
        <a:p>
          <a:pPr algn="l"/>
          <a:r>
            <a:rPr lang="en-US" sz="1100"/>
            <a:t>C2 (0,8 ; -0,361048)               =-0,500005*M17+0,038964</a:t>
          </a:r>
        </a:p>
        <a:p>
          <a:pPr algn="l"/>
          <a:r>
            <a:rPr lang="en-US" sz="1100"/>
            <a:t>C3 (1,452419 ; -0,034837)    =0,500001*M41-0,761041</a:t>
          </a:r>
        </a:p>
        <a:p>
          <a:pPr algn="l"/>
          <a:r>
            <a:rPr lang="en-US" sz="1100"/>
            <a:t>C4 (1,6 ; 0)                               </a:t>
          </a:r>
          <a:r>
            <a:rPr lang="ru-RU" sz="1100"/>
            <a:t>=0,33-КОРЕНЬ(0,33^2+(</a:t>
          </a:r>
          <a:r>
            <a:rPr lang="en-US" sz="1100"/>
            <a:t>M66-1,6)^2)</a:t>
          </a:r>
          <a:endParaRPr lang="ru-RU" sz="1100"/>
        </a:p>
      </xdr:txBody>
    </xdr:sp>
    <xdr:clientData/>
  </xdr:twoCellAnchor>
  <xdr:twoCellAnchor>
    <xdr:from>
      <xdr:col>2</xdr:col>
      <xdr:colOff>48244</xdr:colOff>
      <xdr:row>25</xdr:row>
      <xdr:rowOff>175793</xdr:rowOff>
    </xdr:from>
    <xdr:to>
      <xdr:col>9</xdr:col>
      <xdr:colOff>592528</xdr:colOff>
      <xdr:row>33</xdr:row>
      <xdr:rowOff>169471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31324</xdr:colOff>
      <xdr:row>50</xdr:row>
      <xdr:rowOff>143333</xdr:rowOff>
    </xdr:from>
    <xdr:to>
      <xdr:col>9</xdr:col>
      <xdr:colOff>582415</xdr:colOff>
      <xdr:row>58</xdr:row>
      <xdr:rowOff>181624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33325</xdr:colOff>
      <xdr:row>59</xdr:row>
      <xdr:rowOff>6142</xdr:rowOff>
    </xdr:from>
    <xdr:to>
      <xdr:col>9</xdr:col>
      <xdr:colOff>591219</xdr:colOff>
      <xdr:row>71</xdr:row>
      <xdr:rowOff>103910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244931</xdr:colOff>
      <xdr:row>10</xdr:row>
      <xdr:rowOff>27214</xdr:rowOff>
    </xdr:from>
    <xdr:to>
      <xdr:col>34</xdr:col>
      <xdr:colOff>244929</xdr:colOff>
      <xdr:row>24</xdr:row>
      <xdr:rowOff>190500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48244</xdr:colOff>
      <xdr:row>9</xdr:row>
      <xdr:rowOff>51956</xdr:rowOff>
    </xdr:from>
    <xdr:to>
      <xdr:col>9</xdr:col>
      <xdr:colOff>592528</xdr:colOff>
      <xdr:row>17</xdr:row>
      <xdr:rowOff>27213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542614</xdr:colOff>
      <xdr:row>22</xdr:row>
      <xdr:rowOff>119481</xdr:rowOff>
    </xdr:from>
    <xdr:to>
      <xdr:col>34</xdr:col>
      <xdr:colOff>13899</xdr:colOff>
      <xdr:row>36</xdr:row>
      <xdr:rowOff>13098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45839</xdr:colOff>
      <xdr:row>33</xdr:row>
      <xdr:rowOff>215430</xdr:rowOff>
    </xdr:from>
    <xdr:to>
      <xdr:col>9</xdr:col>
      <xdr:colOff>594929</xdr:colOff>
      <xdr:row>41</xdr:row>
      <xdr:rowOff>207818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51954</xdr:colOff>
      <xdr:row>42</xdr:row>
      <xdr:rowOff>40358</xdr:rowOff>
    </xdr:from>
    <xdr:to>
      <xdr:col>10</xdr:col>
      <xdr:colOff>6112</xdr:colOff>
      <xdr:row>50</xdr:row>
      <xdr:rowOff>64179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381000</xdr:colOff>
      <xdr:row>7</xdr:row>
      <xdr:rowOff>163286</xdr:rowOff>
    </xdr:from>
    <xdr:to>
      <xdr:col>16</xdr:col>
      <xdr:colOff>159204</xdr:colOff>
      <xdr:row>8</xdr:row>
      <xdr:rowOff>296636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212036" y="1700893"/>
          <a:ext cx="1574347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988372</xdr:colOff>
      <xdr:row>10</xdr:row>
      <xdr:rowOff>82879</xdr:rowOff>
    </xdr:from>
    <xdr:to>
      <xdr:col>38</xdr:col>
      <xdr:colOff>448525</xdr:colOff>
      <xdr:row>23</xdr:row>
      <xdr:rowOff>221425</xdr:rowOff>
    </xdr:to>
    <xdr:graphicFrame macro="">
      <xdr:nvGraphicFramePr>
        <xdr:cNvPr id="16" name="Диаграмма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108855</xdr:colOff>
      <xdr:row>33</xdr:row>
      <xdr:rowOff>57150</xdr:rowOff>
    </xdr:from>
    <xdr:to>
      <xdr:col>38</xdr:col>
      <xdr:colOff>340178</xdr:colOff>
      <xdr:row>48</xdr:row>
      <xdr:rowOff>54429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2</xdr:row>
      <xdr:rowOff>38100</xdr:rowOff>
    </xdr:from>
    <xdr:to>
      <xdr:col>18</xdr:col>
      <xdr:colOff>1197428</xdr:colOff>
      <xdr:row>5</xdr:row>
      <xdr:rowOff>95250</xdr:rowOff>
    </xdr:to>
    <xdr:sp macro="" textlink="">
      <xdr:nvSpPr>
        <xdr:cNvPr id="3" name="Прямоугольник 2"/>
        <xdr:cNvSpPr/>
      </xdr:nvSpPr>
      <xdr:spPr>
        <a:xfrm>
          <a:off x="7829550" y="419100"/>
          <a:ext cx="5131253" cy="838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C1 (0,147587 ; -0,034837)    </a:t>
          </a:r>
          <a:r>
            <a:rPr lang="ru-RU" sz="1100"/>
            <a:t>=-0,33+КОРЕНЬ(0,33^2-</a:t>
          </a:r>
          <a:r>
            <a:rPr lang="en-US" sz="1100"/>
            <a:t>M12^2)</a:t>
          </a:r>
        </a:p>
        <a:p>
          <a:pPr algn="l"/>
          <a:r>
            <a:rPr lang="en-US" sz="1100"/>
            <a:t>C2 (0,8 ; -0,361048)               =-0,500005*M17+0,038964</a:t>
          </a:r>
        </a:p>
        <a:p>
          <a:pPr algn="l"/>
          <a:r>
            <a:rPr lang="en-US" sz="1100"/>
            <a:t>C3 (1,452419 ; -0,034837)    =0,500001*M41-0,761041</a:t>
          </a:r>
        </a:p>
        <a:p>
          <a:pPr algn="l"/>
          <a:r>
            <a:rPr lang="en-US" sz="1100"/>
            <a:t>C4 (1,6 ; 0)                               </a:t>
          </a:r>
          <a:r>
            <a:rPr lang="ru-RU" sz="1100"/>
            <a:t>=0,33-КОРЕНЬ(0,33^2+(</a:t>
          </a:r>
          <a:r>
            <a:rPr lang="en-US" sz="1100"/>
            <a:t>M66-1,6)^2)</a:t>
          </a:r>
          <a:endParaRPr lang="ru-RU" sz="1100"/>
        </a:p>
      </xdr:txBody>
    </xdr:sp>
    <xdr:clientData/>
  </xdr:twoCellAnchor>
  <xdr:twoCellAnchor>
    <xdr:from>
      <xdr:col>2</xdr:col>
      <xdr:colOff>13607</xdr:colOff>
      <xdr:row>44</xdr:row>
      <xdr:rowOff>63954</xdr:rowOff>
    </xdr:from>
    <xdr:to>
      <xdr:col>9</xdr:col>
      <xdr:colOff>557893</xdr:colOff>
      <xdr:row>53</xdr:row>
      <xdr:rowOff>217716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163285</xdr:colOff>
      <xdr:row>22</xdr:row>
      <xdr:rowOff>108857</xdr:rowOff>
    </xdr:from>
    <xdr:to>
      <xdr:col>39</xdr:col>
      <xdr:colOff>176891</xdr:colOff>
      <xdr:row>53</xdr:row>
      <xdr:rowOff>217712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27212</xdr:colOff>
      <xdr:row>8</xdr:row>
      <xdr:rowOff>200025</xdr:rowOff>
    </xdr:from>
    <xdr:to>
      <xdr:col>9</xdr:col>
      <xdr:colOff>544285</xdr:colOff>
      <xdr:row>21</xdr:row>
      <xdr:rowOff>40821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13608</xdr:colOff>
      <xdr:row>21</xdr:row>
      <xdr:rowOff>77561</xdr:rowOff>
    </xdr:from>
    <xdr:to>
      <xdr:col>9</xdr:col>
      <xdr:colOff>557893</xdr:colOff>
      <xdr:row>33</xdr:row>
      <xdr:rowOff>136070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27214</xdr:colOff>
      <xdr:row>33</xdr:row>
      <xdr:rowOff>176892</xdr:rowOff>
    </xdr:from>
    <xdr:to>
      <xdr:col>9</xdr:col>
      <xdr:colOff>571500</xdr:colOff>
      <xdr:row>44</xdr:row>
      <xdr:rowOff>44904</xdr:rowOff>
    </xdr:to>
    <xdr:graphicFrame macro="">
      <xdr:nvGraphicFramePr>
        <xdr:cNvPr id="18" name="Диаграмма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367393</xdr:colOff>
      <xdr:row>10</xdr:row>
      <xdr:rowOff>176894</xdr:rowOff>
    </xdr:from>
    <xdr:to>
      <xdr:col>42</xdr:col>
      <xdr:colOff>571499</xdr:colOff>
      <xdr:row>28</xdr:row>
      <xdr:rowOff>121227</xdr:rowOff>
    </xdr:to>
    <xdr:graphicFrame macro="">
      <xdr:nvGraphicFramePr>
        <xdr:cNvPr id="19" name="Диаграмма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190500</xdr:colOff>
      <xdr:row>43</xdr:row>
      <xdr:rowOff>206829</xdr:rowOff>
    </xdr:from>
    <xdr:to>
      <xdr:col>43</xdr:col>
      <xdr:colOff>476250</xdr:colOff>
      <xdr:row>55</xdr:row>
      <xdr:rowOff>10886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409574</xdr:colOff>
      <xdr:row>5</xdr:row>
      <xdr:rowOff>28575</xdr:rowOff>
    </xdr:from>
    <xdr:to>
      <xdr:col>20</xdr:col>
      <xdr:colOff>419099</xdr:colOff>
      <xdr:row>17</xdr:row>
      <xdr:rowOff>57150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4</xdr:row>
      <xdr:rowOff>19050</xdr:rowOff>
    </xdr:from>
    <xdr:to>
      <xdr:col>11</xdr:col>
      <xdr:colOff>3000375</xdr:colOff>
      <xdr:row>4</xdr:row>
      <xdr:rowOff>314325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6075" y="781050"/>
          <a:ext cx="2933700" cy="295275"/>
        </a:xfrm>
        <a:prstGeom prst="rect">
          <a:avLst/>
        </a:prstGeom>
      </xdr:spPr>
    </xdr:pic>
    <xdr:clientData/>
  </xdr:twoCellAnchor>
  <xdr:twoCellAnchor>
    <xdr:from>
      <xdr:col>15</xdr:col>
      <xdr:colOff>1</xdr:colOff>
      <xdr:row>4</xdr:row>
      <xdr:rowOff>180975</xdr:rowOff>
    </xdr:from>
    <xdr:to>
      <xdr:col>22</xdr:col>
      <xdr:colOff>333375</xdr:colOff>
      <xdr:row>15</xdr:row>
      <xdr:rowOff>28575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138112</xdr:colOff>
      <xdr:row>1</xdr:row>
      <xdr:rowOff>28575</xdr:rowOff>
    </xdr:from>
    <xdr:to>
      <xdr:col>11</xdr:col>
      <xdr:colOff>442912</xdr:colOff>
      <xdr:row>15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100012</xdr:colOff>
      <xdr:row>1</xdr:row>
      <xdr:rowOff>9525</xdr:rowOff>
    </xdr:from>
    <xdr:to>
      <xdr:col>12</xdr:col>
      <xdr:colOff>404812</xdr:colOff>
      <xdr:row>15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433387</xdr:colOff>
      <xdr:row>8</xdr:row>
      <xdr:rowOff>57150</xdr:rowOff>
    </xdr:from>
    <xdr:to>
      <xdr:col>12</xdr:col>
      <xdr:colOff>152400</xdr:colOff>
      <xdr:row>22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J1:Q72"/>
  <sheetViews>
    <sheetView tabSelected="1" topLeftCell="E1" workbookViewId="0">
      <selection activeCell="H76" sqref="H76"/>
    </sheetView>
  </sheetViews>
  <sheetFormatPr defaultRowHeight="15"/>
  <cols>
    <col min="9" max="9" width="6.85546875" customWidth="1"/>
    <col min="10" max="10" width="19.7109375" customWidth="1"/>
    <col min="11" max="11" width="3.28515625" customWidth="1"/>
    <col min="12" max="12" width="8.28515625" customWidth="1"/>
    <col min="15" max="15" width="19" customWidth="1"/>
  </cols>
  <sheetData>
    <row r="1" spans="10:17">
      <c r="J1" s="2" t="s">
        <v>1</v>
      </c>
      <c r="K1" s="2" t="s">
        <v>2</v>
      </c>
      <c r="L1">
        <v>0</v>
      </c>
      <c r="M1" t="s">
        <v>4</v>
      </c>
    </row>
    <row r="2" spans="10:17">
      <c r="J2" s="2"/>
      <c r="K2" s="2" t="s">
        <v>3</v>
      </c>
      <c r="L2">
        <v>1.6</v>
      </c>
      <c r="M2" t="s">
        <v>4</v>
      </c>
    </row>
    <row r="3" spans="10:17">
      <c r="J3" s="66" t="s">
        <v>13</v>
      </c>
      <c r="K3" s="66"/>
      <c r="L3">
        <v>0.8</v>
      </c>
      <c r="M3" t="s">
        <v>5</v>
      </c>
    </row>
    <row r="4" spans="10:17" ht="33.75" customHeight="1">
      <c r="J4" s="67" t="s">
        <v>6</v>
      </c>
      <c r="K4" s="67"/>
      <c r="L4" s="4">
        <f>L2/L3</f>
        <v>2</v>
      </c>
      <c r="M4" s="9" t="s">
        <v>7</v>
      </c>
    </row>
    <row r="5" spans="10:17">
      <c r="J5" s="66" t="s">
        <v>8</v>
      </c>
      <c r="K5" s="66"/>
      <c r="L5">
        <v>60</v>
      </c>
      <c r="M5" t="s">
        <v>9</v>
      </c>
    </row>
    <row r="6" spans="10:17">
      <c r="J6" s="66" t="s">
        <v>10</v>
      </c>
      <c r="K6" s="66"/>
      <c r="L6" s="4">
        <f>L4/L5</f>
        <v>3.3333333333333333E-2</v>
      </c>
      <c r="M6" s="9" t="s">
        <v>7</v>
      </c>
    </row>
    <row r="10" spans="10:17">
      <c r="K10" t="s">
        <v>11</v>
      </c>
      <c r="L10" s="1" t="s">
        <v>0</v>
      </c>
      <c r="M10" t="s">
        <v>12</v>
      </c>
      <c r="N10" t="s">
        <v>14</v>
      </c>
      <c r="O10" t="s">
        <v>32</v>
      </c>
    </row>
    <row r="11" spans="10:17">
      <c r="K11">
        <v>1</v>
      </c>
      <c r="L11">
        <v>0</v>
      </c>
      <c r="M11">
        <f>L11*$L$3</f>
        <v>0</v>
      </c>
      <c r="N11" s="5">
        <f>-0.33+SQRT(0.33^2-M11^2)</f>
        <v>0</v>
      </c>
      <c r="O11">
        <v>0</v>
      </c>
      <c r="Q11" s="5">
        <f>-0.33+SQRT(0.33^2-L11^2)</f>
        <v>0</v>
      </c>
    </row>
    <row r="12" spans="10:17">
      <c r="K12">
        <v>2</v>
      </c>
      <c r="L12">
        <f>L11+$L$6</f>
        <v>3.3333333333333333E-2</v>
      </c>
      <c r="M12">
        <f>L12*$L$3</f>
        <v>2.6666666666666668E-2</v>
      </c>
      <c r="N12" s="5">
        <f t="shared" ref="N12:N16" si="0">-0.33+SQRT(0.33^2-M12^2)</f>
        <v>-1.0792057517662879E-3</v>
      </c>
      <c r="O12">
        <v>-1.8630678849187148E-3</v>
      </c>
      <c r="Q12" s="5">
        <f t="shared" ref="Q12:Q15" si="1">-0.33+SQRT(0.33^2-L12^2)</f>
        <v>-1.6878179401670357E-3</v>
      </c>
    </row>
    <row r="13" spans="10:17">
      <c r="K13">
        <v>3</v>
      </c>
      <c r="L13">
        <f>L12+$L$6</f>
        <v>6.6666666666666666E-2</v>
      </c>
      <c r="M13">
        <f t="shared" ref="M13:M71" si="2">L13*$L$3</f>
        <v>5.3333333333333337E-2</v>
      </c>
      <c r="N13" s="5">
        <f t="shared" si="0"/>
        <v>-4.3382804879339987E-3</v>
      </c>
      <c r="O13">
        <v>-4.8967900609451732E-3</v>
      </c>
      <c r="Q13" s="5">
        <f t="shared" si="1"/>
        <v>-6.8041529419730629E-3</v>
      </c>
    </row>
    <row r="14" spans="10:17">
      <c r="K14">
        <v>4</v>
      </c>
      <c r="L14">
        <f t="shared" ref="L14:L71" si="3">L13+$L$6</f>
        <v>0.1</v>
      </c>
      <c r="M14">
        <f t="shared" si="2"/>
        <v>8.0000000000000016E-2</v>
      </c>
      <c r="N14" s="5">
        <f t="shared" si="0"/>
        <v>-9.8437881283575668E-3</v>
      </c>
      <c r="O14">
        <v>-6.7614038297658273E-3</v>
      </c>
      <c r="Q14" s="5">
        <f t="shared" si="1"/>
        <v>-1.5516296129672258E-2</v>
      </c>
    </row>
    <row r="15" spans="10:17">
      <c r="K15">
        <v>5</v>
      </c>
      <c r="L15">
        <f t="shared" si="3"/>
        <v>0.13333333333333333</v>
      </c>
      <c r="M15">
        <f t="shared" si="2"/>
        <v>0.10666666666666667</v>
      </c>
      <c r="N15" s="5">
        <f t="shared" si="0"/>
        <v>-1.7714518073250418E-2</v>
      </c>
      <c r="O15">
        <v>-6.541173371784008E-3</v>
      </c>
      <c r="Q15" s="5">
        <f t="shared" si="1"/>
        <v>-2.8135424035508561E-2</v>
      </c>
    </row>
    <row r="16" spans="10:17">
      <c r="K16">
        <v>6</v>
      </c>
      <c r="L16">
        <f t="shared" si="3"/>
        <v>0.16666666666666666</v>
      </c>
      <c r="M16" s="5">
        <f t="shared" si="2"/>
        <v>0.13333333333333333</v>
      </c>
      <c r="N16" s="5">
        <f t="shared" si="0"/>
        <v>-2.8135424035508561E-2</v>
      </c>
      <c r="O16">
        <v>-4.4220225571213806E-3</v>
      </c>
      <c r="Q16" s="5">
        <f>-0.500005*L16+0.038964</f>
        <v>-4.4370166666666669E-2</v>
      </c>
    </row>
    <row r="17" spans="11:17">
      <c r="K17">
        <v>7</v>
      </c>
      <c r="L17">
        <f t="shared" si="3"/>
        <v>0.19999999999999998</v>
      </c>
      <c r="M17">
        <f t="shared" si="2"/>
        <v>0.16</v>
      </c>
      <c r="N17" s="6">
        <f>-0.500005*M17+0.038964</f>
        <v>-4.1036800000000012E-2</v>
      </c>
      <c r="O17">
        <v>-1.5546727488686015E-3</v>
      </c>
      <c r="Q17" s="5">
        <f t="shared" ref="Q17:Q40" si="4">-0.500005*L17+0.038964</f>
        <v>-6.1036999999999994E-2</v>
      </c>
    </row>
    <row r="18" spans="11:17">
      <c r="K18">
        <v>8</v>
      </c>
      <c r="L18">
        <f t="shared" si="3"/>
        <v>0.23333333333333331</v>
      </c>
      <c r="M18">
        <f t="shared" si="2"/>
        <v>0.18666666666666665</v>
      </c>
      <c r="N18" s="6">
        <f t="shared" ref="N18:N40" si="5">-0.500005*M18+0.038964</f>
        <v>-5.4370266666666667E-2</v>
      </c>
      <c r="O18">
        <v>-2.6207038552314851E-8</v>
      </c>
      <c r="Q18" s="5">
        <f t="shared" si="4"/>
        <v>-7.7703833333333333E-2</v>
      </c>
    </row>
    <row r="19" spans="11:17">
      <c r="K19">
        <v>9</v>
      </c>
      <c r="L19">
        <f t="shared" si="3"/>
        <v>0.26666666666666666</v>
      </c>
      <c r="M19">
        <f t="shared" si="2"/>
        <v>0.21333333333333335</v>
      </c>
      <c r="N19" s="6">
        <f t="shared" si="5"/>
        <v>-6.7703733333333349E-2</v>
      </c>
      <c r="O19">
        <v>-2.7318672028472713E-3</v>
      </c>
      <c r="Q19" s="5">
        <f t="shared" si="4"/>
        <v>-9.4370666666666686E-2</v>
      </c>
    </row>
    <row r="20" spans="11:17">
      <c r="K20">
        <v>10</v>
      </c>
      <c r="L20">
        <f t="shared" si="3"/>
        <v>0.3</v>
      </c>
      <c r="M20">
        <f t="shared" si="2"/>
        <v>0.24</v>
      </c>
      <c r="N20" s="6">
        <f t="shared" si="5"/>
        <v>-8.1037200000000004E-2</v>
      </c>
      <c r="O20">
        <v>-1.3703547782221661E-2</v>
      </c>
      <c r="Q20" s="5">
        <f t="shared" si="4"/>
        <v>-0.11103750000000001</v>
      </c>
    </row>
    <row r="21" spans="11:17">
      <c r="K21">
        <v>11</v>
      </c>
      <c r="L21">
        <f t="shared" si="3"/>
        <v>0.33333333333333331</v>
      </c>
      <c r="M21">
        <f t="shared" si="2"/>
        <v>0.26666666666666666</v>
      </c>
      <c r="N21" s="6">
        <f t="shared" si="5"/>
        <v>-9.4370666666666686E-2</v>
      </c>
      <c r="O21">
        <v>-3.8014569844553883E-2</v>
      </c>
      <c r="Q21" s="5">
        <f t="shared" si="4"/>
        <v>-0.12770433333333334</v>
      </c>
    </row>
    <row r="22" spans="11:17">
      <c r="K22">
        <v>12</v>
      </c>
      <c r="L22">
        <f t="shared" si="3"/>
        <v>0.36666666666666664</v>
      </c>
      <c r="M22">
        <f t="shared" si="2"/>
        <v>0.29333333333333333</v>
      </c>
      <c r="N22" s="6">
        <f t="shared" si="5"/>
        <v>-0.10770413333333334</v>
      </c>
      <c r="O22">
        <v>-8.2180657444705416E-2</v>
      </c>
      <c r="Q22" s="5">
        <f t="shared" si="4"/>
        <v>-0.14437116666666666</v>
      </c>
    </row>
    <row r="23" spans="11:17">
      <c r="K23">
        <v>13</v>
      </c>
      <c r="L23">
        <f t="shared" si="3"/>
        <v>0.39999999999999997</v>
      </c>
      <c r="M23">
        <f t="shared" si="2"/>
        <v>0.32</v>
      </c>
      <c r="N23" s="6">
        <f t="shared" si="5"/>
        <v>-0.12103760000000002</v>
      </c>
      <c r="O23">
        <v>-0.1450984325294985</v>
      </c>
      <c r="Q23" s="5">
        <f t="shared" si="4"/>
        <v>-0.16103799999999999</v>
      </c>
    </row>
    <row r="24" spans="11:17">
      <c r="K24">
        <v>14</v>
      </c>
      <c r="L24">
        <f t="shared" si="3"/>
        <v>0.43333333333333329</v>
      </c>
      <c r="M24">
        <f t="shared" si="2"/>
        <v>0.34666666666666668</v>
      </c>
      <c r="N24" s="6">
        <f t="shared" si="5"/>
        <v>-0.13437106666666668</v>
      </c>
      <c r="O24">
        <v>-0.22293625295362238</v>
      </c>
      <c r="Q24" s="5">
        <f t="shared" si="4"/>
        <v>-0.17770483333333334</v>
      </c>
    </row>
    <row r="25" spans="11:17">
      <c r="K25">
        <v>15</v>
      </c>
      <c r="L25">
        <f t="shared" si="3"/>
        <v>0.46666666666666662</v>
      </c>
      <c r="M25">
        <f t="shared" si="2"/>
        <v>0.37333333333333329</v>
      </c>
      <c r="N25" s="6">
        <f t="shared" si="5"/>
        <v>-0.14770453333333333</v>
      </c>
      <c r="O25">
        <v>-0.31602905042696405</v>
      </c>
      <c r="Q25" s="5">
        <f t="shared" si="4"/>
        <v>-0.19437166666666666</v>
      </c>
    </row>
    <row r="26" spans="11:17">
      <c r="K26">
        <v>16</v>
      </c>
      <c r="L26">
        <f t="shared" si="3"/>
        <v>0.49999999999999994</v>
      </c>
      <c r="M26">
        <f t="shared" si="2"/>
        <v>0.39999999999999997</v>
      </c>
      <c r="N26" s="6">
        <f t="shared" si="5"/>
        <v>-0.16103799999999999</v>
      </c>
      <c r="O26">
        <v>-0.42438450757575619</v>
      </c>
      <c r="Q26" s="5">
        <f t="shared" si="4"/>
        <v>-0.21103850000000002</v>
      </c>
    </row>
    <row r="27" spans="11:17">
      <c r="K27">
        <v>17</v>
      </c>
      <c r="L27">
        <f t="shared" si="3"/>
        <v>0.53333333333333333</v>
      </c>
      <c r="M27">
        <f t="shared" si="2"/>
        <v>0.42666666666666669</v>
      </c>
      <c r="N27" s="6">
        <f t="shared" si="5"/>
        <v>-0.1743714666666667</v>
      </c>
      <c r="O27">
        <v>-0.54768029347217329</v>
      </c>
      <c r="Q27" s="5">
        <f t="shared" si="4"/>
        <v>-0.22770533333333337</v>
      </c>
    </row>
    <row r="28" spans="11:17">
      <c r="K28">
        <v>18</v>
      </c>
      <c r="L28">
        <f t="shared" si="3"/>
        <v>0.56666666666666665</v>
      </c>
      <c r="M28">
        <f t="shared" si="2"/>
        <v>0.45333333333333337</v>
      </c>
      <c r="N28" s="6">
        <f t="shared" si="5"/>
        <v>-0.18770493333333338</v>
      </c>
      <c r="O28">
        <v>-0.68526669845194133</v>
      </c>
      <c r="Q28" s="5">
        <f t="shared" si="4"/>
        <v>-0.24437216666666667</v>
      </c>
    </row>
    <row r="29" spans="11:17">
      <c r="K29">
        <v>19</v>
      </c>
      <c r="L29">
        <f t="shared" si="3"/>
        <v>0.6</v>
      </c>
      <c r="M29">
        <f t="shared" si="2"/>
        <v>0.48</v>
      </c>
      <c r="N29" s="6">
        <f t="shared" si="5"/>
        <v>-0.20103840000000001</v>
      </c>
      <c r="O29">
        <v>-0.83617464917686857</v>
      </c>
      <c r="Q29" s="5">
        <f t="shared" si="4"/>
        <v>-0.26103900000000002</v>
      </c>
    </row>
    <row r="30" spans="11:17">
      <c r="K30">
        <v>20</v>
      </c>
      <c r="L30">
        <f t="shared" si="3"/>
        <v>0.6333333333333333</v>
      </c>
      <c r="M30">
        <f t="shared" si="2"/>
        <v>0.50666666666666671</v>
      </c>
      <c r="N30" s="6">
        <f t="shared" si="5"/>
        <v>-0.21437186666666669</v>
      </c>
      <c r="O30">
        <v>-0.99912900630307178</v>
      </c>
      <c r="Q30" s="5">
        <f t="shared" si="4"/>
        <v>-0.27770583333333332</v>
      </c>
    </row>
    <row r="31" spans="11:17">
      <c r="K31">
        <v>21</v>
      </c>
      <c r="L31">
        <f t="shared" si="3"/>
        <v>0.66666666666666663</v>
      </c>
      <c r="M31">
        <f t="shared" si="2"/>
        <v>0.53333333333333333</v>
      </c>
      <c r="N31" s="6">
        <f t="shared" si="5"/>
        <v>-0.22770533333333337</v>
      </c>
      <c r="O31">
        <v>-1.1725669696969665</v>
      </c>
      <c r="Q31" s="5">
        <f t="shared" si="4"/>
        <v>-0.29437266666666667</v>
      </c>
    </row>
    <row r="32" spans="11:17">
      <c r="K32">
        <v>22</v>
      </c>
      <c r="L32">
        <f t="shared" si="3"/>
        <v>0.7</v>
      </c>
      <c r="M32">
        <f t="shared" si="2"/>
        <v>0.55999999999999994</v>
      </c>
      <c r="N32" s="6">
        <f t="shared" si="5"/>
        <v>-0.2410388</v>
      </c>
      <c r="O32">
        <v>-1.3546613409620571</v>
      </c>
      <c r="Q32" s="5">
        <f t="shared" si="4"/>
        <v>-0.31103950000000002</v>
      </c>
    </row>
    <row r="33" spans="11:17">
      <c r="K33">
        <v>23</v>
      </c>
      <c r="L33">
        <f t="shared" si="3"/>
        <v>0.73333333333333328</v>
      </c>
      <c r="M33">
        <f t="shared" si="2"/>
        <v>0.58666666666666667</v>
      </c>
      <c r="N33" s="6">
        <f t="shared" si="5"/>
        <v>-0.25437226666666668</v>
      </c>
      <c r="O33">
        <v>-1.5433483211345309</v>
      </c>
      <c r="Q33" s="5">
        <f t="shared" si="4"/>
        <v>-0.32770633333333332</v>
      </c>
    </row>
    <row r="34" spans="11:17">
      <c r="K34">
        <v>24</v>
      </c>
      <c r="L34">
        <f t="shared" si="3"/>
        <v>0.76666666666666661</v>
      </c>
      <c r="M34">
        <f t="shared" si="2"/>
        <v>0.61333333333333329</v>
      </c>
      <c r="N34" s="6">
        <f t="shared" si="5"/>
        <v>-0.26770573333333331</v>
      </c>
      <c r="O34">
        <v>-1.7363594537671039</v>
      </c>
      <c r="Q34" s="5">
        <f t="shared" si="4"/>
        <v>-0.34437316666666667</v>
      </c>
    </row>
    <row r="35" spans="11:17">
      <c r="K35">
        <v>25</v>
      </c>
      <c r="L35">
        <f t="shared" si="3"/>
        <v>0.79999999999999993</v>
      </c>
      <c r="M35">
        <f t="shared" si="2"/>
        <v>0.64</v>
      </c>
      <c r="N35" s="6">
        <f t="shared" si="5"/>
        <v>-0.28103920000000004</v>
      </c>
      <c r="O35">
        <v>-1.9312572611862673</v>
      </c>
      <c r="Q35" s="5">
        <f t="shared" si="4"/>
        <v>-0.36103999999999997</v>
      </c>
    </row>
    <row r="36" spans="11:17">
      <c r="K36">
        <v>26</v>
      </c>
      <c r="L36">
        <f t="shared" si="3"/>
        <v>0.83333333333333326</v>
      </c>
      <c r="M36">
        <f t="shared" si="2"/>
        <v>0.66666666666666663</v>
      </c>
      <c r="N36" s="6">
        <f t="shared" si="5"/>
        <v>-0.29437266666666667</v>
      </c>
      <c r="O36">
        <v>-2.1254740653485276</v>
      </c>
      <c r="Q36" s="5">
        <f t="shared" si="4"/>
        <v>-0.37770683333333332</v>
      </c>
    </row>
    <row r="37" spans="11:17">
      <c r="K37">
        <v>27</v>
      </c>
      <c r="L37">
        <f t="shared" si="3"/>
        <v>0.86666666666666659</v>
      </c>
      <c r="M37">
        <f t="shared" si="2"/>
        <v>0.69333333333333336</v>
      </c>
      <c r="N37" s="6">
        <f t="shared" si="5"/>
        <v>-0.30770613333333335</v>
      </c>
      <c r="O37">
        <v>-2.3163534352279815</v>
      </c>
      <c r="Q37" s="5">
        <f t="shared" si="4"/>
        <v>-0.39437366666666668</v>
      </c>
    </row>
    <row r="38" spans="11:17">
      <c r="K38">
        <v>28</v>
      </c>
      <c r="L38">
        <f t="shared" si="3"/>
        <v>0.89999999999999991</v>
      </c>
      <c r="M38">
        <f t="shared" si="2"/>
        <v>0.72</v>
      </c>
      <c r="N38" s="6">
        <f t="shared" si="5"/>
        <v>-0.32103960000000004</v>
      </c>
      <c r="O38">
        <v>-2.5011936607430232</v>
      </c>
      <c r="Q38" s="5">
        <f t="shared" si="4"/>
        <v>-0.41104049999999998</v>
      </c>
    </row>
    <row r="39" spans="11:17">
      <c r="K39">
        <v>29</v>
      </c>
      <c r="L39">
        <f t="shared" si="3"/>
        <v>0.93333333333333324</v>
      </c>
      <c r="M39">
        <f t="shared" si="2"/>
        <v>0.74666666666666659</v>
      </c>
      <c r="N39" s="6">
        <f t="shared" si="5"/>
        <v>-0.33437306666666666</v>
      </c>
      <c r="O39">
        <v>-2.6772926194773321</v>
      </c>
      <c r="Q39" s="5">
        <f t="shared" si="4"/>
        <v>-0.42770733333333333</v>
      </c>
    </row>
    <row r="40" spans="11:17">
      <c r="K40">
        <v>30</v>
      </c>
      <c r="L40">
        <f t="shared" si="3"/>
        <v>0.96666666666666656</v>
      </c>
      <c r="M40">
        <f t="shared" si="2"/>
        <v>0.77333333333333332</v>
      </c>
      <c r="N40" s="6">
        <f t="shared" si="5"/>
        <v>-0.34770653333333335</v>
      </c>
      <c r="O40">
        <v>-2.613328632414285</v>
      </c>
      <c r="Q40" s="5">
        <f t="shared" si="4"/>
        <v>-0.44437416666666663</v>
      </c>
    </row>
    <row r="41" spans="11:17">
      <c r="K41">
        <v>31</v>
      </c>
      <c r="L41">
        <f t="shared" si="3"/>
        <v>0.99999999999999989</v>
      </c>
      <c r="M41" s="5">
        <f t="shared" si="2"/>
        <v>0.79999999999999993</v>
      </c>
      <c r="N41" s="7">
        <f>0.500001*M41-0.761041</f>
        <v>-0.36104019999999998</v>
      </c>
      <c r="O41">
        <v>-2.4775767575757586</v>
      </c>
      <c r="Q41">
        <f>0.500001*L41-0.761041</f>
        <v>-0.26104000000000005</v>
      </c>
    </row>
    <row r="42" spans="11:17">
      <c r="K42">
        <v>32</v>
      </c>
      <c r="L42">
        <f t="shared" si="3"/>
        <v>1.0333333333333332</v>
      </c>
      <c r="M42">
        <f t="shared" si="2"/>
        <v>0.82666666666666666</v>
      </c>
      <c r="N42" s="7">
        <f t="shared" ref="N42:N65" si="6">0.500001*M42-0.761041</f>
        <v>-0.34770683999999996</v>
      </c>
      <c r="O42">
        <v>-2.3282524580260984</v>
      </c>
      <c r="Q42">
        <f t="shared" ref="Q42:Q64" si="7">0.500001*L42-0.761041</f>
        <v>-0.24437330000000002</v>
      </c>
    </row>
    <row r="43" spans="11:17">
      <c r="K43">
        <v>33</v>
      </c>
      <c r="L43">
        <f t="shared" si="3"/>
        <v>1.0666666666666667</v>
      </c>
      <c r="M43">
        <f t="shared" si="2"/>
        <v>0.85333333333333339</v>
      </c>
      <c r="N43" s="7">
        <f t="shared" si="6"/>
        <v>-0.33437347999999989</v>
      </c>
      <c r="O43">
        <v>-2.16777045596303</v>
      </c>
      <c r="Q43">
        <f t="shared" si="7"/>
        <v>-0.22770659999999998</v>
      </c>
    </row>
    <row r="44" spans="11:17">
      <c r="K44">
        <v>34</v>
      </c>
      <c r="L44">
        <f t="shared" si="3"/>
        <v>1.1000000000000001</v>
      </c>
      <c r="M44">
        <f t="shared" si="2"/>
        <v>0.88000000000000012</v>
      </c>
      <c r="N44" s="7">
        <f t="shared" si="6"/>
        <v>-0.32104011999999987</v>
      </c>
      <c r="O44">
        <v>-1.9986506096466838</v>
      </c>
      <c r="Q44">
        <f t="shared" si="7"/>
        <v>-0.21103989999999995</v>
      </c>
    </row>
    <row r="45" spans="11:17">
      <c r="K45">
        <v>35</v>
      </c>
      <c r="L45">
        <f t="shared" si="3"/>
        <v>1.1333333333333335</v>
      </c>
      <c r="M45">
        <f t="shared" si="2"/>
        <v>0.90666666666666684</v>
      </c>
      <c r="N45" s="7">
        <f t="shared" si="6"/>
        <v>-0.30770675999999986</v>
      </c>
      <c r="O45">
        <v>-1.8234733827053582</v>
      </c>
      <c r="Q45">
        <f t="shared" si="7"/>
        <v>-0.1943731999999998</v>
      </c>
    </row>
    <row r="46" spans="11:17">
      <c r="K46">
        <v>36</v>
      </c>
      <c r="L46">
        <f t="shared" si="3"/>
        <v>1.166666666666667</v>
      </c>
      <c r="M46">
        <f t="shared" si="2"/>
        <v>0.93333333333333357</v>
      </c>
      <c r="N46" s="7">
        <f t="shared" si="6"/>
        <v>-0.29437339999999984</v>
      </c>
      <c r="O46">
        <v>-1.644835022305146</v>
      </c>
      <c r="Q46">
        <f t="shared" si="7"/>
        <v>-0.17770649999999977</v>
      </c>
    </row>
    <row r="47" spans="11:17">
      <c r="K47">
        <v>37</v>
      </c>
      <c r="L47">
        <f t="shared" si="3"/>
        <v>1.2000000000000004</v>
      </c>
      <c r="M47">
        <f t="shared" si="2"/>
        <v>0.96000000000000041</v>
      </c>
      <c r="N47" s="7">
        <f t="shared" si="6"/>
        <v>-0.28104003999999971</v>
      </c>
      <c r="O47">
        <v>-1.4653031185830878</v>
      </c>
      <c r="Q47">
        <f t="shared" si="7"/>
        <v>-0.16103979999999973</v>
      </c>
    </row>
    <row r="48" spans="11:17">
      <c r="K48">
        <v>38</v>
      </c>
      <c r="L48">
        <f t="shared" si="3"/>
        <v>1.2333333333333338</v>
      </c>
      <c r="M48">
        <f t="shared" si="2"/>
        <v>0.98666666666666714</v>
      </c>
      <c r="N48" s="7">
        <f t="shared" si="6"/>
        <v>-0.2677066799999997</v>
      </c>
      <c r="O48">
        <v>-1.287373207494483</v>
      </c>
      <c r="Q48">
        <f t="shared" si="7"/>
        <v>-0.1443730999999997</v>
      </c>
    </row>
    <row r="49" spans="11:17">
      <c r="K49">
        <v>39</v>
      </c>
      <c r="L49">
        <f t="shared" si="3"/>
        <v>1.2666666666666673</v>
      </c>
      <c r="M49">
        <f t="shared" si="2"/>
        <v>1.0133333333333339</v>
      </c>
      <c r="N49" s="7">
        <f t="shared" si="6"/>
        <v>-0.25437331999999968</v>
      </c>
      <c r="O49">
        <v>-1.1134270598012082</v>
      </c>
      <c r="Q49">
        <f t="shared" si="7"/>
        <v>-0.12770639999999966</v>
      </c>
    </row>
    <row r="50" spans="11:17">
      <c r="K50">
        <v>40</v>
      </c>
      <c r="L50">
        <f t="shared" si="3"/>
        <v>1.3000000000000007</v>
      </c>
      <c r="M50">
        <f t="shared" si="2"/>
        <v>1.0400000000000007</v>
      </c>
      <c r="N50" s="7">
        <f t="shared" si="6"/>
        <v>-0.24103995999999961</v>
      </c>
      <c r="O50">
        <v>-0.94569327062973718</v>
      </c>
      <c r="Q50">
        <f t="shared" si="7"/>
        <v>-0.11103969999999952</v>
      </c>
    </row>
    <row r="51" spans="11:17">
      <c r="K51">
        <v>41</v>
      </c>
      <c r="L51">
        <f t="shared" si="3"/>
        <v>1.3333333333333341</v>
      </c>
      <c r="M51">
        <f t="shared" si="2"/>
        <v>1.0666666666666673</v>
      </c>
      <c r="N51" s="7">
        <f t="shared" si="6"/>
        <v>-0.22770659999999965</v>
      </c>
      <c r="O51">
        <v>-0.78621072727272878</v>
      </c>
      <c r="Q51">
        <f t="shared" si="7"/>
        <v>-9.4372999999999485E-2</v>
      </c>
    </row>
    <row r="52" spans="11:17">
      <c r="K52">
        <v>42</v>
      </c>
      <c r="L52">
        <f t="shared" si="3"/>
        <v>1.3666666666666676</v>
      </c>
      <c r="M52">
        <f t="shared" si="2"/>
        <v>1.0933333333333342</v>
      </c>
      <c r="N52" s="7">
        <f t="shared" si="6"/>
        <v>-0.21437323999999958</v>
      </c>
      <c r="O52">
        <v>-0.63679548822573162</v>
      </c>
      <c r="Q52">
        <f t="shared" si="7"/>
        <v>-7.7706299999999451E-2</v>
      </c>
    </row>
    <row r="53" spans="11:17">
      <c r="K53">
        <v>43</v>
      </c>
      <c r="L53">
        <f t="shared" si="3"/>
        <v>1.400000000000001</v>
      </c>
      <c r="M53">
        <f t="shared" si="2"/>
        <v>1.1200000000000008</v>
      </c>
      <c r="N53" s="7">
        <f t="shared" si="6"/>
        <v>-0.2010398799999995</v>
      </c>
      <c r="O53">
        <v>-0.49901155447440559</v>
      </c>
      <c r="Q53">
        <f t="shared" si="7"/>
        <v>-6.1039599999999417E-2</v>
      </c>
    </row>
    <row r="54" spans="11:17">
      <c r="K54">
        <v>44</v>
      </c>
      <c r="L54">
        <f t="shared" si="3"/>
        <v>1.4333333333333345</v>
      </c>
      <c r="M54">
        <f t="shared" si="2"/>
        <v>1.1466666666666676</v>
      </c>
      <c r="N54" s="7">
        <f t="shared" si="6"/>
        <v>-0.18770651999999943</v>
      </c>
      <c r="O54">
        <v>-0.37414595550706792</v>
      </c>
      <c r="Q54">
        <f t="shared" si="7"/>
        <v>-4.4372899999999382E-2</v>
      </c>
    </row>
    <row r="55" spans="11:17">
      <c r="K55">
        <v>45</v>
      </c>
      <c r="L55">
        <f t="shared" si="3"/>
        <v>1.4666666666666679</v>
      </c>
      <c r="M55">
        <f t="shared" si="2"/>
        <v>1.1733333333333344</v>
      </c>
      <c r="N55" s="7">
        <f t="shared" si="6"/>
        <v>-0.17437315999999936</v>
      </c>
      <c r="O55">
        <v>-0.26318850823792145</v>
      </c>
      <c r="Q55">
        <f t="shared" si="7"/>
        <v>-2.7706199999999348E-2</v>
      </c>
    </row>
    <row r="56" spans="11:17">
      <c r="K56">
        <v>46</v>
      </c>
      <c r="L56">
        <f t="shared" si="3"/>
        <v>1.5000000000000013</v>
      </c>
      <c r="M56">
        <f t="shared" si="2"/>
        <v>1.2000000000000011</v>
      </c>
      <c r="N56" s="7">
        <f t="shared" si="6"/>
        <v>-0.1610397999999994</v>
      </c>
      <c r="O56">
        <v>-0.1668165378787867</v>
      </c>
      <c r="Q56">
        <f t="shared" si="7"/>
        <v>-1.1039499999999314E-2</v>
      </c>
    </row>
    <row r="57" spans="11:17">
      <c r="K57">
        <v>47</v>
      </c>
      <c r="L57">
        <f t="shared" si="3"/>
        <v>1.5333333333333348</v>
      </c>
      <c r="M57">
        <f t="shared" si="2"/>
        <v>1.2266666666666679</v>
      </c>
      <c r="N57" s="7">
        <f t="shared" si="6"/>
        <v>-0.14770643999999933</v>
      </c>
      <c r="O57">
        <v>-8.1580580376577519E-2</v>
      </c>
      <c r="Q57">
        <f t="shared" si="7"/>
        <v>5.6272000000008315E-3</v>
      </c>
    </row>
    <row r="58" spans="11:17">
      <c r="K58">
        <v>48</v>
      </c>
      <c r="L58">
        <f t="shared" si="3"/>
        <v>1.5666666666666682</v>
      </c>
      <c r="M58">
        <f t="shared" si="2"/>
        <v>1.2533333333333347</v>
      </c>
      <c r="N58" s="7">
        <f t="shared" si="6"/>
        <v>-0.13437307999999926</v>
      </c>
      <c r="O58">
        <v>-3.6584109704697845E-2</v>
      </c>
      <c r="Q58">
        <f t="shared" si="7"/>
        <v>2.2293900000000866E-2</v>
      </c>
    </row>
    <row r="59" spans="11:17">
      <c r="K59">
        <v>49</v>
      </c>
      <c r="L59">
        <f t="shared" si="3"/>
        <v>1.6000000000000016</v>
      </c>
      <c r="M59">
        <f t="shared" si="2"/>
        <v>1.2800000000000014</v>
      </c>
      <c r="N59" s="7">
        <f t="shared" si="6"/>
        <v>-0.1210397199999993</v>
      </c>
      <c r="O59">
        <v>-1.0985862879296121E-2</v>
      </c>
      <c r="Q59">
        <f t="shared" si="7"/>
        <v>3.89606000000009E-2</v>
      </c>
    </row>
    <row r="60" spans="11:17">
      <c r="K60">
        <v>50</v>
      </c>
      <c r="L60">
        <f t="shared" si="3"/>
        <v>1.6333333333333351</v>
      </c>
      <c r="M60">
        <f t="shared" si="2"/>
        <v>1.3066666666666682</v>
      </c>
      <c r="N60" s="7">
        <f t="shared" si="6"/>
        <v>-0.10770635999999911</v>
      </c>
      <c r="O60">
        <v>-7.7251669751735475E-4</v>
      </c>
      <c r="Q60">
        <f t="shared" si="7"/>
        <v>5.5627300000000934E-2</v>
      </c>
    </row>
    <row r="61" spans="11:17">
      <c r="K61">
        <v>51</v>
      </c>
      <c r="L61">
        <f t="shared" si="3"/>
        <v>1.6666666666666685</v>
      </c>
      <c r="M61">
        <f t="shared" si="2"/>
        <v>1.3333333333333348</v>
      </c>
      <c r="N61" s="7">
        <f t="shared" si="6"/>
        <v>-9.4372999999999152E-2</v>
      </c>
      <c r="O61">
        <v>-1.4726045019121869E-3</v>
      </c>
      <c r="Q61">
        <f t="shared" si="7"/>
        <v>7.2294000000000969E-2</v>
      </c>
    </row>
    <row r="62" spans="11:17">
      <c r="K62">
        <v>52</v>
      </c>
      <c r="L62">
        <f t="shared" si="3"/>
        <v>1.700000000000002</v>
      </c>
      <c r="M62">
        <f t="shared" si="2"/>
        <v>1.3600000000000017</v>
      </c>
      <c r="N62" s="7">
        <f t="shared" si="6"/>
        <v>-8.103963999999908E-2</v>
      </c>
      <c r="O62">
        <v>-8.5596730133939078E-3</v>
      </c>
      <c r="Q62">
        <f t="shared" si="7"/>
        <v>8.8960700000001114E-2</v>
      </c>
    </row>
    <row r="63" spans="11:17">
      <c r="K63">
        <v>53</v>
      </c>
      <c r="L63">
        <f t="shared" si="3"/>
        <v>1.7333333333333354</v>
      </c>
      <c r="M63">
        <f t="shared" si="2"/>
        <v>1.3866666666666685</v>
      </c>
      <c r="N63" s="7">
        <f t="shared" si="6"/>
        <v>-6.7706279999999008E-2</v>
      </c>
      <c r="O63">
        <v>-1.7899634055865882E-2</v>
      </c>
      <c r="Q63">
        <f t="shared" si="7"/>
        <v>0.10562740000000115</v>
      </c>
    </row>
    <row r="64" spans="11:17">
      <c r="K64">
        <v>54</v>
      </c>
      <c r="L64">
        <f t="shared" si="3"/>
        <v>1.7666666666666688</v>
      </c>
      <c r="M64">
        <f t="shared" si="2"/>
        <v>1.4133333333333351</v>
      </c>
      <c r="N64" s="7">
        <f t="shared" si="6"/>
        <v>-5.4372919999999048E-2</v>
      </c>
      <c r="O64">
        <v>-2.6147642394785689E-2</v>
      </c>
      <c r="Q64">
        <f t="shared" si="7"/>
        <v>0.12229410000000118</v>
      </c>
    </row>
    <row r="65" spans="11:17">
      <c r="K65">
        <v>55</v>
      </c>
      <c r="L65">
        <f t="shared" si="3"/>
        <v>1.8000000000000023</v>
      </c>
      <c r="M65" s="5">
        <f t="shared" si="2"/>
        <v>1.4400000000000019</v>
      </c>
      <c r="N65" s="7">
        <f t="shared" si="6"/>
        <v>-4.1039559999998976E-2</v>
      </c>
      <c r="O65">
        <v>-3.101781151226694E-2</v>
      </c>
      <c r="Q65">
        <f>0.500001*L65-0.761041</f>
        <v>0.13896080000000122</v>
      </c>
    </row>
    <row r="66" spans="11:17">
      <c r="K66">
        <v>56</v>
      </c>
      <c r="L66">
        <f t="shared" si="3"/>
        <v>1.8333333333333357</v>
      </c>
      <c r="M66">
        <f t="shared" si="2"/>
        <v>1.4666666666666686</v>
      </c>
      <c r="N66" s="8">
        <f t="shared" ref="N66:N71" si="8">0.33-SQRT(0.33^2+(M66-1.6)^2)</f>
        <v>-2.5918217822265055E-2</v>
      </c>
      <c r="O66">
        <v>-3.1397551955412717E-2</v>
      </c>
      <c r="Q66">
        <f t="shared" ref="Q66:Q71" si="9">0.500001*L66-0.761041</f>
        <v>0.15562750000000125</v>
      </c>
    </row>
    <row r="67" spans="11:17">
      <c r="K67">
        <v>57</v>
      </c>
      <c r="L67">
        <f t="shared" si="3"/>
        <v>1.8666666666666691</v>
      </c>
      <c r="M67">
        <f t="shared" si="2"/>
        <v>1.4933333333333354</v>
      </c>
      <c r="N67" s="8">
        <f t="shared" si="8"/>
        <v>-1.6810867444746247E-2</v>
      </c>
      <c r="O67">
        <v>-2.7325497173343836E-2</v>
      </c>
      <c r="Q67">
        <f t="shared" si="9"/>
        <v>0.17229420000000129</v>
      </c>
    </row>
    <row r="68" spans="11:17">
      <c r="K68">
        <v>58</v>
      </c>
      <c r="L68">
        <f t="shared" si="3"/>
        <v>1.9000000000000026</v>
      </c>
      <c r="M68">
        <f t="shared" si="2"/>
        <v>1.5200000000000022</v>
      </c>
      <c r="N68" s="8">
        <f t="shared" si="8"/>
        <v>-9.5585369269923781E-3</v>
      </c>
      <c r="O68">
        <v>-1.9876225654084582E-2</v>
      </c>
      <c r="Q68">
        <f t="shared" si="9"/>
        <v>0.18896090000000132</v>
      </c>
    </row>
    <row r="69" spans="11:17">
      <c r="K69">
        <v>59</v>
      </c>
      <c r="L69">
        <f t="shared" si="3"/>
        <v>1.933333333333336</v>
      </c>
      <c r="M69">
        <f t="shared" si="2"/>
        <v>1.5466666666666689</v>
      </c>
      <c r="N69" s="8">
        <f t="shared" si="8"/>
        <v>-4.2819834278303159E-3</v>
      </c>
      <c r="O69">
        <v>-1.0995821099288898E-2</v>
      </c>
      <c r="Q69">
        <f t="shared" si="9"/>
        <v>0.20562760000000146</v>
      </c>
    </row>
    <row r="70" spans="11:17">
      <c r="K70">
        <v>60</v>
      </c>
      <c r="L70">
        <f t="shared" si="3"/>
        <v>1.9666666666666694</v>
      </c>
      <c r="M70">
        <f t="shared" si="2"/>
        <v>1.5733333333333357</v>
      </c>
      <c r="N70" s="8">
        <f t="shared" si="8"/>
        <v>-1.0756878889040533E-3</v>
      </c>
      <c r="O70">
        <v>-3.3208497333832377E-3</v>
      </c>
      <c r="Q70">
        <f t="shared" si="9"/>
        <v>0.2222943000000015</v>
      </c>
    </row>
    <row r="71" spans="11:17">
      <c r="K71">
        <v>60</v>
      </c>
      <c r="L71">
        <f t="shared" si="3"/>
        <v>2.0000000000000027</v>
      </c>
      <c r="M71">
        <f t="shared" si="2"/>
        <v>1.6000000000000023</v>
      </c>
      <c r="N71" s="8">
        <f t="shared" si="8"/>
        <v>0</v>
      </c>
      <c r="O71">
        <v>0</v>
      </c>
      <c r="Q71">
        <f t="shared" si="9"/>
        <v>0.23896100000000142</v>
      </c>
    </row>
    <row r="72" spans="11:17">
      <c r="O72">
        <v>-4.5274948139647038E-3</v>
      </c>
    </row>
  </sheetData>
  <mergeCells count="4">
    <mergeCell ref="J3:K3"/>
    <mergeCell ref="J4:K4"/>
    <mergeCell ref="J5:K5"/>
    <mergeCell ref="J6:K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2:G73"/>
  <sheetViews>
    <sheetView topLeftCell="C28" workbookViewId="0">
      <selection activeCell="R19" sqref="R19"/>
    </sheetView>
  </sheetViews>
  <sheetFormatPr defaultRowHeight="15"/>
  <sheetData>
    <row r="12" spans="3:7">
      <c r="D12" t="s">
        <v>64</v>
      </c>
      <c r="E12" t="s">
        <v>62</v>
      </c>
      <c r="F12" s="63" t="s">
        <v>0</v>
      </c>
      <c r="G12" t="s">
        <v>66</v>
      </c>
    </row>
    <row r="13" spans="3:7">
      <c r="C13">
        <v>1</v>
      </c>
      <c r="D13">
        <v>0.26800000000000002</v>
      </c>
      <c r="E13" s="65">
        <v>-4.8470000000000002E-5</v>
      </c>
      <c r="F13">
        <v>0</v>
      </c>
      <c r="G13">
        <v>0</v>
      </c>
    </row>
    <row r="14" spans="3:7">
      <c r="C14">
        <v>2</v>
      </c>
      <c r="D14">
        <v>0.32600000000000001</v>
      </c>
      <c r="E14">
        <v>6.7000000000000004E-2</v>
      </c>
      <c r="F14">
        <v>3.3333333333333333E-2</v>
      </c>
      <c r="G14">
        <v>-1.7000000000000001E-2</v>
      </c>
    </row>
    <row r="15" spans="3:7">
      <c r="C15">
        <v>3</v>
      </c>
      <c r="D15">
        <v>0.36699999999999999</v>
      </c>
      <c r="E15">
        <v>0.13400000000000001</v>
      </c>
      <c r="F15">
        <v>6.6666666666666666E-2</v>
      </c>
      <c r="G15">
        <v>-1.2E-2</v>
      </c>
    </row>
    <row r="16" spans="3:7">
      <c r="C16">
        <v>4</v>
      </c>
      <c r="D16">
        <v>0.39</v>
      </c>
      <c r="E16">
        <v>0.2</v>
      </c>
      <c r="F16">
        <v>0.1</v>
      </c>
      <c r="G16" s="65">
        <v>7.8930000000000007E-3</v>
      </c>
    </row>
    <row r="17" spans="3:7">
      <c r="C17">
        <v>5</v>
      </c>
      <c r="D17">
        <v>0.39800000000000002</v>
      </c>
      <c r="E17">
        <v>0.26100000000000001</v>
      </c>
      <c r="F17">
        <v>0.13333333333333333</v>
      </c>
      <c r="G17">
        <v>3.5999999999999997E-2</v>
      </c>
    </row>
    <row r="18" spans="3:7">
      <c r="C18">
        <v>6</v>
      </c>
      <c r="D18">
        <v>0.4</v>
      </c>
      <c r="E18">
        <v>0.312</v>
      </c>
      <c r="F18">
        <v>0.16666666666666666</v>
      </c>
      <c r="G18">
        <v>6.6000000000000003E-2</v>
      </c>
    </row>
    <row r="19" spans="3:7">
      <c r="C19">
        <v>7</v>
      </c>
      <c r="D19">
        <v>0.4</v>
      </c>
      <c r="E19">
        <v>0.35099999999999998</v>
      </c>
      <c r="F19">
        <v>0.19999999999999998</v>
      </c>
      <c r="G19">
        <v>9.2999999999999999E-2</v>
      </c>
    </row>
    <row r="20" spans="3:7">
      <c r="C20">
        <v>8</v>
      </c>
      <c r="D20">
        <v>0.4</v>
      </c>
      <c r="E20">
        <v>0.377</v>
      </c>
      <c r="F20">
        <v>0.23333333333333331</v>
      </c>
      <c r="G20">
        <v>0.109</v>
      </c>
    </row>
    <row r="21" spans="3:7">
      <c r="C21">
        <v>9</v>
      </c>
      <c r="D21">
        <v>0.4</v>
      </c>
      <c r="E21">
        <v>0.39100000000000001</v>
      </c>
      <c r="F21">
        <v>0.26666666666666666</v>
      </c>
      <c r="G21">
        <v>0.111</v>
      </c>
    </row>
    <row r="22" spans="3:7">
      <c r="C22">
        <v>10</v>
      </c>
      <c r="D22">
        <v>0.4</v>
      </c>
      <c r="E22">
        <v>0.39700000000000002</v>
      </c>
      <c r="F22">
        <v>0.3</v>
      </c>
      <c r="G22">
        <v>9.7000000000000003E-2</v>
      </c>
    </row>
    <row r="23" spans="3:7">
      <c r="C23">
        <v>11</v>
      </c>
      <c r="D23">
        <v>0.4</v>
      </c>
      <c r="E23">
        <v>0.39900000000000002</v>
      </c>
      <c r="F23">
        <v>0.33333333333333331</v>
      </c>
      <c r="G23">
        <v>6.6000000000000003E-2</v>
      </c>
    </row>
    <row r="24" spans="3:7">
      <c r="C24">
        <v>12</v>
      </c>
      <c r="D24">
        <v>0.4</v>
      </c>
      <c r="E24">
        <v>0.4</v>
      </c>
      <c r="F24">
        <v>0.36666666666666664</v>
      </c>
      <c r="G24">
        <v>0.02</v>
      </c>
    </row>
    <row r="25" spans="3:7">
      <c r="C25">
        <v>13</v>
      </c>
      <c r="D25">
        <v>0.4</v>
      </c>
      <c r="E25">
        <v>0.4</v>
      </c>
      <c r="F25">
        <v>0.39999999999999997</v>
      </c>
      <c r="G25">
        <v>-3.9E-2</v>
      </c>
    </row>
    <row r="26" spans="3:7">
      <c r="C26">
        <v>14</v>
      </c>
      <c r="D26">
        <v>0.4</v>
      </c>
      <c r="E26">
        <v>0.4</v>
      </c>
      <c r="F26">
        <v>0.43333333333333329</v>
      </c>
      <c r="G26">
        <v>-0.106</v>
      </c>
    </row>
    <row r="27" spans="3:7">
      <c r="C27">
        <v>15</v>
      </c>
      <c r="D27">
        <v>0.4</v>
      </c>
      <c r="E27">
        <v>0.4</v>
      </c>
      <c r="F27">
        <v>0.46666666666666662</v>
      </c>
      <c r="G27">
        <v>-0.17799999999999999</v>
      </c>
    </row>
    <row r="28" spans="3:7">
      <c r="C28">
        <v>16</v>
      </c>
      <c r="D28">
        <v>0.4</v>
      </c>
      <c r="E28">
        <v>0.4</v>
      </c>
      <c r="F28">
        <v>0.49999999999999994</v>
      </c>
      <c r="G28">
        <v>-0.249</v>
      </c>
    </row>
    <row r="29" spans="3:7">
      <c r="C29">
        <v>17</v>
      </c>
      <c r="D29">
        <v>0.4</v>
      </c>
      <c r="E29">
        <v>0.4</v>
      </c>
      <c r="F29">
        <v>0.53333333333333333</v>
      </c>
      <c r="G29">
        <v>-0.318</v>
      </c>
    </row>
    <row r="30" spans="3:7">
      <c r="C30">
        <v>18</v>
      </c>
      <c r="D30">
        <v>0.4</v>
      </c>
      <c r="E30">
        <v>0.4</v>
      </c>
      <c r="F30">
        <v>0.56666666666666665</v>
      </c>
      <c r="G30">
        <v>-0.38100000000000001</v>
      </c>
    </row>
    <row r="31" spans="3:7">
      <c r="C31">
        <v>19</v>
      </c>
      <c r="D31">
        <v>0.4</v>
      </c>
      <c r="E31">
        <v>0.4</v>
      </c>
      <c r="F31">
        <v>0.6</v>
      </c>
      <c r="G31">
        <v>-0.436</v>
      </c>
    </row>
    <row r="32" spans="3:7">
      <c r="C32">
        <v>20</v>
      </c>
      <c r="D32">
        <v>0.4</v>
      </c>
      <c r="E32">
        <v>0.4</v>
      </c>
      <c r="F32">
        <v>0.6333333333333333</v>
      </c>
      <c r="G32">
        <v>-0.48199999999999998</v>
      </c>
    </row>
    <row r="33" spans="3:7">
      <c r="C33">
        <v>21</v>
      </c>
      <c r="D33">
        <v>0.4</v>
      </c>
      <c r="E33">
        <v>0.4</v>
      </c>
      <c r="F33">
        <v>0.66666666666666663</v>
      </c>
      <c r="G33">
        <v>-0.51800000000000002</v>
      </c>
    </row>
    <row r="34" spans="3:7">
      <c r="C34">
        <v>22</v>
      </c>
      <c r="D34">
        <v>0.4</v>
      </c>
      <c r="E34">
        <v>0.4</v>
      </c>
      <c r="F34">
        <v>0.7</v>
      </c>
      <c r="G34">
        <v>-0.54300000000000004</v>
      </c>
    </row>
    <row r="35" spans="3:7">
      <c r="C35">
        <v>23</v>
      </c>
      <c r="D35">
        <v>0.4</v>
      </c>
      <c r="E35">
        <v>0.4</v>
      </c>
      <c r="F35">
        <v>0.73333333333333328</v>
      </c>
      <c r="G35">
        <v>-0.55900000000000005</v>
      </c>
    </row>
    <row r="36" spans="3:7">
      <c r="C36">
        <v>24</v>
      </c>
      <c r="D36">
        <v>0.39200000000000002</v>
      </c>
      <c r="E36">
        <v>0.4</v>
      </c>
      <c r="F36">
        <v>0.76666666666666661</v>
      </c>
      <c r="G36">
        <v>-0.56499999999999995</v>
      </c>
    </row>
    <row r="37" spans="3:7">
      <c r="C37">
        <v>25</v>
      </c>
      <c r="D37">
        <v>0.33300000000000002</v>
      </c>
      <c r="E37">
        <v>0.4</v>
      </c>
      <c r="F37">
        <v>0.79999999999999993</v>
      </c>
      <c r="G37">
        <v>-0.56299999999999994</v>
      </c>
    </row>
    <row r="38" spans="3:7">
      <c r="C38">
        <v>26</v>
      </c>
      <c r="D38">
        <v>0.19900000000000001</v>
      </c>
      <c r="E38">
        <v>0.39600000000000002</v>
      </c>
      <c r="F38">
        <v>0.83333333333333326</v>
      </c>
      <c r="G38">
        <v>-0.55300000000000005</v>
      </c>
    </row>
    <row r="39" spans="3:7">
      <c r="C39">
        <v>27</v>
      </c>
      <c r="D39" s="65">
        <v>8.0090000000000005E-3</v>
      </c>
      <c r="E39">
        <v>0.38200000000000001</v>
      </c>
      <c r="F39">
        <v>0.86666666666666659</v>
      </c>
      <c r="G39">
        <v>-0.54</v>
      </c>
    </row>
    <row r="40" spans="3:7">
      <c r="C40">
        <v>28</v>
      </c>
      <c r="D40">
        <v>-0.185</v>
      </c>
      <c r="E40">
        <v>0.34300000000000003</v>
      </c>
      <c r="F40">
        <v>0.89999999999999991</v>
      </c>
      <c r="G40">
        <v>-0.52500000000000002</v>
      </c>
    </row>
    <row r="41" spans="3:7">
      <c r="C41">
        <v>29</v>
      </c>
      <c r="D41">
        <v>-0.32500000000000001</v>
      </c>
      <c r="E41">
        <v>0.26500000000000001</v>
      </c>
      <c r="F41">
        <v>0.93333333333333324</v>
      </c>
      <c r="G41">
        <v>-0.51400000000000001</v>
      </c>
    </row>
    <row r="42" spans="3:7">
      <c r="C42">
        <v>30</v>
      </c>
      <c r="D42">
        <v>-0.38900000000000001</v>
      </c>
      <c r="E42">
        <v>0.14599999999999999</v>
      </c>
      <c r="F42">
        <v>0.96666666666666656</v>
      </c>
      <c r="G42">
        <v>-0.51400000000000001</v>
      </c>
    </row>
    <row r="43" spans="3:7">
      <c r="C43">
        <v>31</v>
      </c>
      <c r="D43">
        <v>-0.4</v>
      </c>
      <c r="E43" s="65">
        <v>2.7369999999999998E-6</v>
      </c>
      <c r="F43">
        <v>0.99999999999999989</v>
      </c>
      <c r="G43">
        <v>-0.52600000000000002</v>
      </c>
    </row>
    <row r="44" spans="3:7">
      <c r="C44">
        <v>32</v>
      </c>
      <c r="D44">
        <v>-0.4</v>
      </c>
      <c r="E44">
        <v>-0.14599999999999999</v>
      </c>
      <c r="F44">
        <v>1.0333333333333332</v>
      </c>
      <c r="G44">
        <v>-0.55200000000000005</v>
      </c>
    </row>
    <row r="45" spans="3:7">
      <c r="C45">
        <v>33</v>
      </c>
      <c r="D45">
        <v>-0.4</v>
      </c>
      <c r="E45">
        <v>-0.26500000000000001</v>
      </c>
      <c r="F45">
        <v>1.0666666666666667</v>
      </c>
      <c r="G45">
        <v>-0.58499999999999996</v>
      </c>
    </row>
    <row r="46" spans="3:7">
      <c r="C46">
        <v>34</v>
      </c>
      <c r="D46">
        <v>-0.4</v>
      </c>
      <c r="E46">
        <v>-0.34300000000000003</v>
      </c>
      <c r="F46">
        <v>1.1000000000000001</v>
      </c>
      <c r="G46">
        <v>-0.61399999999999999</v>
      </c>
    </row>
    <row r="47" spans="3:7">
      <c r="C47">
        <v>35</v>
      </c>
      <c r="D47">
        <v>-0.4</v>
      </c>
      <c r="E47">
        <v>-0.38200000000000001</v>
      </c>
      <c r="F47">
        <v>1.1333333333333335</v>
      </c>
      <c r="G47">
        <v>-0.628</v>
      </c>
    </row>
    <row r="48" spans="3:7">
      <c r="C48">
        <v>36</v>
      </c>
      <c r="D48">
        <v>-0.4</v>
      </c>
      <c r="E48">
        <v>-0.39600000000000002</v>
      </c>
      <c r="F48">
        <v>1.166666666666667</v>
      </c>
      <c r="G48">
        <v>-0.61399999999999999</v>
      </c>
    </row>
    <row r="49" spans="3:7">
      <c r="C49">
        <v>37</v>
      </c>
      <c r="D49">
        <v>-0.4</v>
      </c>
      <c r="E49">
        <v>-0.4</v>
      </c>
      <c r="F49">
        <v>1.2000000000000004</v>
      </c>
      <c r="G49">
        <v>-0.56499999999999995</v>
      </c>
    </row>
    <row r="50" spans="3:7">
      <c r="C50">
        <v>38</v>
      </c>
      <c r="D50">
        <v>-0.4</v>
      </c>
      <c r="E50">
        <v>-0.4</v>
      </c>
      <c r="F50">
        <v>1.2333333333333338</v>
      </c>
      <c r="G50">
        <v>-0.48299999999999998</v>
      </c>
    </row>
    <row r="51" spans="3:7">
      <c r="C51">
        <v>39</v>
      </c>
      <c r="D51">
        <v>-0.4</v>
      </c>
      <c r="E51">
        <v>-0.4</v>
      </c>
      <c r="F51">
        <v>1.2666666666666673</v>
      </c>
      <c r="G51">
        <v>-0.373</v>
      </c>
    </row>
    <row r="52" spans="3:7">
      <c r="C52">
        <v>40</v>
      </c>
      <c r="D52">
        <v>-0.4</v>
      </c>
      <c r="E52">
        <v>-0.4</v>
      </c>
      <c r="F52">
        <v>1.3000000000000007</v>
      </c>
      <c r="G52">
        <v>-0.24199999999999999</v>
      </c>
    </row>
    <row r="53" spans="3:7">
      <c r="C53">
        <v>41</v>
      </c>
      <c r="D53">
        <v>-0.4</v>
      </c>
      <c r="E53">
        <v>-0.4</v>
      </c>
      <c r="F53">
        <v>1.3333333333333341</v>
      </c>
      <c r="G53">
        <v>-0.1</v>
      </c>
    </row>
    <row r="54" spans="3:7">
      <c r="C54">
        <v>42</v>
      </c>
      <c r="D54">
        <v>-0.4</v>
      </c>
      <c r="E54">
        <v>-0.4</v>
      </c>
      <c r="F54">
        <v>1.3666666666666676</v>
      </c>
      <c r="G54">
        <v>4.4999999999999998E-2</v>
      </c>
    </row>
    <row r="55" spans="3:7">
      <c r="C55">
        <v>43</v>
      </c>
      <c r="D55">
        <v>-0.4</v>
      </c>
      <c r="E55">
        <v>-0.4</v>
      </c>
      <c r="F55">
        <v>1.400000000000001</v>
      </c>
      <c r="G55">
        <v>0.187</v>
      </c>
    </row>
    <row r="56" spans="3:7">
      <c r="C56">
        <v>44</v>
      </c>
      <c r="D56">
        <v>-0.4</v>
      </c>
      <c r="E56">
        <v>-0.4</v>
      </c>
      <c r="F56">
        <v>1.4333333333333345</v>
      </c>
      <c r="G56">
        <v>0.318</v>
      </c>
    </row>
    <row r="57" spans="3:7">
      <c r="C57">
        <v>45</v>
      </c>
      <c r="D57">
        <v>-0.4</v>
      </c>
      <c r="E57">
        <v>-0.4</v>
      </c>
      <c r="F57">
        <v>1.4666666666666679</v>
      </c>
      <c r="G57">
        <v>0.436</v>
      </c>
    </row>
    <row r="58" spans="3:7">
      <c r="C58">
        <v>46</v>
      </c>
      <c r="D58">
        <v>-0.4</v>
      </c>
      <c r="E58">
        <v>-0.4</v>
      </c>
      <c r="F58">
        <v>1.5000000000000013</v>
      </c>
      <c r="G58">
        <v>0.53500000000000003</v>
      </c>
    </row>
    <row r="59" spans="3:7">
      <c r="C59">
        <v>47</v>
      </c>
      <c r="D59">
        <v>-0.4</v>
      </c>
      <c r="E59">
        <v>-0.4</v>
      </c>
      <c r="F59">
        <v>1.5333333333333348</v>
      </c>
      <c r="G59">
        <v>0.61499999999999999</v>
      </c>
    </row>
    <row r="60" spans="3:7">
      <c r="C60">
        <v>48</v>
      </c>
      <c r="D60">
        <v>-0.40100000000000002</v>
      </c>
      <c r="E60">
        <v>-0.4</v>
      </c>
      <c r="F60">
        <v>1.5666666666666682</v>
      </c>
      <c r="G60">
        <v>0.67400000000000004</v>
      </c>
    </row>
    <row r="61" spans="3:7">
      <c r="C61">
        <v>49</v>
      </c>
      <c r="D61">
        <v>-0.40400000000000003</v>
      </c>
      <c r="E61">
        <v>-0.4</v>
      </c>
      <c r="F61">
        <v>1.6000000000000016</v>
      </c>
      <c r="G61">
        <v>0.71199999999999997</v>
      </c>
    </row>
    <row r="62" spans="3:7">
      <c r="C62">
        <v>50</v>
      </c>
      <c r="D62">
        <v>-0.4</v>
      </c>
      <c r="E62">
        <v>-0.4</v>
      </c>
      <c r="F62">
        <v>1.6333333333333351</v>
      </c>
      <c r="G62">
        <v>0.73099999999999998</v>
      </c>
    </row>
    <row r="63" spans="3:7">
      <c r="C63">
        <v>51</v>
      </c>
      <c r="D63">
        <v>-0.377</v>
      </c>
      <c r="E63">
        <v>-0.40100000000000002</v>
      </c>
      <c r="F63">
        <v>1.6666666666666685</v>
      </c>
      <c r="G63">
        <v>0.73199999999999998</v>
      </c>
    </row>
    <row r="64" spans="3:7">
      <c r="C64">
        <v>52</v>
      </c>
      <c r="D64">
        <v>-0.33200000000000002</v>
      </c>
      <c r="E64">
        <v>-0.4</v>
      </c>
      <c r="F64">
        <v>1.700000000000002</v>
      </c>
      <c r="G64">
        <v>0.71699999999999997</v>
      </c>
    </row>
    <row r="65" spans="3:7">
      <c r="C65">
        <v>53</v>
      </c>
      <c r="D65">
        <v>-0.26900000000000002</v>
      </c>
      <c r="E65">
        <v>-0.39600000000000002</v>
      </c>
      <c r="F65">
        <v>1.7333333333333354</v>
      </c>
      <c r="G65">
        <v>0.69099999999999995</v>
      </c>
    </row>
    <row r="66" spans="3:7">
      <c r="C66">
        <v>54</v>
      </c>
      <c r="D66">
        <v>-0.19700000000000001</v>
      </c>
      <c r="E66">
        <v>-0.38200000000000001</v>
      </c>
      <c r="F66">
        <v>1.7666666666666688</v>
      </c>
      <c r="G66">
        <v>0.65600000000000003</v>
      </c>
    </row>
    <row r="67" spans="3:7">
      <c r="C67">
        <v>55</v>
      </c>
      <c r="D67">
        <v>-0.129</v>
      </c>
      <c r="E67">
        <v>-0.35599999999999998</v>
      </c>
      <c r="F67">
        <v>1.8000000000000023</v>
      </c>
      <c r="G67">
        <v>0.61699999999999999</v>
      </c>
    </row>
    <row r="68" spans="3:7">
      <c r="C68">
        <v>56</v>
      </c>
      <c r="D68">
        <v>-6.6000000000000003E-2</v>
      </c>
      <c r="E68">
        <v>-0.313</v>
      </c>
      <c r="F68">
        <v>1.8333333333333357</v>
      </c>
      <c r="G68">
        <v>0.57799999999999996</v>
      </c>
    </row>
    <row r="69" spans="3:7">
      <c r="C69">
        <v>57</v>
      </c>
      <c r="D69" s="65">
        <v>-2.5360000000000001E-3</v>
      </c>
      <c r="E69">
        <v>-0.25800000000000001</v>
      </c>
      <c r="F69">
        <v>1.8666666666666691</v>
      </c>
      <c r="G69">
        <v>0.54300000000000004</v>
      </c>
    </row>
    <row r="70" spans="3:7">
      <c r="C70">
        <v>58</v>
      </c>
      <c r="D70">
        <v>6.0999999999999999E-2</v>
      </c>
      <c r="E70">
        <v>-0.19500000000000001</v>
      </c>
      <c r="F70">
        <v>1.9000000000000026</v>
      </c>
      <c r="G70">
        <v>0.51500000000000001</v>
      </c>
    </row>
    <row r="71" spans="3:7">
      <c r="C71">
        <v>59</v>
      </c>
      <c r="D71">
        <v>0.123</v>
      </c>
      <c r="E71">
        <v>-0.129</v>
      </c>
      <c r="F71">
        <v>1.933333333333336</v>
      </c>
      <c r="G71">
        <v>0.49399999999999999</v>
      </c>
    </row>
    <row r="72" spans="3:7">
      <c r="C72">
        <v>60</v>
      </c>
      <c r="D72">
        <v>0.183</v>
      </c>
      <c r="E72">
        <v>-6.4000000000000001E-2</v>
      </c>
      <c r="F72">
        <v>1.9666666666666694</v>
      </c>
      <c r="G72">
        <v>0.47899999999999998</v>
      </c>
    </row>
    <row r="73" spans="3:7">
      <c r="C73">
        <v>61</v>
      </c>
      <c r="D73">
        <v>0.24</v>
      </c>
      <c r="E73" s="65">
        <v>-4.2180000000000001E-4</v>
      </c>
      <c r="F73">
        <v>2.0000000000000027</v>
      </c>
      <c r="G73">
        <v>0.46899999999999997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V72"/>
  <sheetViews>
    <sheetView workbookViewId="0">
      <selection activeCell="I26" sqref="I26"/>
    </sheetView>
  </sheetViews>
  <sheetFormatPr defaultRowHeight="15"/>
  <cols>
    <col min="2" max="2" width="20.42578125" customWidth="1"/>
    <col min="3" max="3" width="8" customWidth="1"/>
    <col min="4" max="4" width="11.42578125" customWidth="1"/>
    <col min="9" max="9" width="6.85546875" customWidth="1"/>
    <col min="10" max="10" width="19.7109375" customWidth="1"/>
    <col min="11" max="11" width="3.28515625" customWidth="1"/>
    <col min="12" max="12" width="8.28515625" customWidth="1"/>
    <col min="15" max="15" width="9.7109375" customWidth="1"/>
  </cols>
  <sheetData>
    <row r="1" spans="2:22">
      <c r="J1" s="11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2">
      <c r="B2" s="2" t="s">
        <v>15</v>
      </c>
      <c r="C2">
        <v>0.13200000000000001</v>
      </c>
      <c r="D2" t="s">
        <v>7</v>
      </c>
      <c r="J2" s="11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2:22">
      <c r="B3" s="2" t="s">
        <v>16</v>
      </c>
      <c r="C3">
        <f>C2/D3</f>
        <v>4.4000000000000003E-3</v>
      </c>
      <c r="D3">
        <v>30</v>
      </c>
      <c r="E3" t="s">
        <v>17</v>
      </c>
      <c r="J3" s="14"/>
      <c r="K3" s="1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2:22" ht="33.75" customHeight="1">
      <c r="B4" s="10" t="s">
        <v>18</v>
      </c>
      <c r="C4">
        <f>-2*C2</f>
        <v>-0.26400000000000001</v>
      </c>
      <c r="J4" s="15"/>
      <c r="K4" s="15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2:22">
      <c r="B5" s="2" t="s">
        <v>19</v>
      </c>
      <c r="C5">
        <v>0</v>
      </c>
      <c r="J5" s="14"/>
      <c r="K5" s="14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2:22">
      <c r="J6" s="14"/>
      <c r="K6" s="14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2:22"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2:22">
      <c r="B8" s="2"/>
      <c r="C8" s="1"/>
      <c r="D8" s="1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2:22"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2:22">
      <c r="B10" s="2" t="s">
        <v>11</v>
      </c>
      <c r="C10" s="1" t="s">
        <v>20</v>
      </c>
      <c r="D10" s="1" t="s">
        <v>21</v>
      </c>
      <c r="J10" s="12"/>
      <c r="K10" s="12"/>
      <c r="L10" s="13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2:22">
      <c r="B11">
        <v>1</v>
      </c>
      <c r="C11">
        <f>C4</f>
        <v>-0.26400000000000001</v>
      </c>
      <c r="D11">
        <f>(1/(2*$C$2))*(1-COS((PI()*C11)/$C$2))</f>
        <v>0</v>
      </c>
      <c r="E11">
        <v>0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2:22">
      <c r="B12">
        <v>2</v>
      </c>
      <c r="C12">
        <f>C11+$C$3</f>
        <v>-0.2596</v>
      </c>
      <c r="D12">
        <f t="shared" ref="D12:D72" si="0">(1/(2*$C$2))*(1-COS((PI()*C12)/$C$2))</f>
        <v>2.0750396332298145E-2</v>
      </c>
      <c r="E12">
        <v>4.6635099999999999E-2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2:22">
      <c r="B13">
        <v>3</v>
      </c>
      <c r="C13">
        <f t="shared" ref="C13:C72" si="1">C12+$C$3</f>
        <v>-0.25519999999999998</v>
      </c>
      <c r="D13">
        <f t="shared" si="0"/>
        <v>8.2774239644676673E-2</v>
      </c>
      <c r="E13">
        <v>0.185392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2:22">
      <c r="B14">
        <v>4</v>
      </c>
      <c r="C14">
        <f t="shared" si="1"/>
        <v>-0.25079999999999997</v>
      </c>
      <c r="D14">
        <f t="shared" si="0"/>
        <v>0.1853919837304803</v>
      </c>
      <c r="E14">
        <v>0.412854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2:22">
      <c r="B15">
        <v>5</v>
      </c>
      <c r="C15">
        <f t="shared" si="1"/>
        <v>-0.24639999999999998</v>
      </c>
      <c r="D15">
        <f t="shared" si="0"/>
        <v>0.32747932711136157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2:22">
      <c r="B16">
        <v>6</v>
      </c>
      <c r="C16">
        <f t="shared" si="1"/>
        <v>-0.24199999999999999</v>
      </c>
      <c r="D16">
        <f t="shared" si="0"/>
        <v>0.50747953111955157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2:22">
      <c r="B17">
        <v>7</v>
      </c>
      <c r="C17">
        <f t="shared" si="1"/>
        <v>-0.23760000000000001</v>
      </c>
      <c r="D17">
        <f t="shared" si="0"/>
        <v>0.72342047585247216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2:22">
      <c r="B18">
        <v>8</v>
      </c>
      <c r="C18">
        <f t="shared" si="1"/>
        <v>-0.23320000000000002</v>
      </c>
      <c r="D18">
        <f t="shared" si="0"/>
        <v>0.97293626713108239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2:22">
      <c r="B19">
        <v>9</v>
      </c>
      <c r="C19">
        <f t="shared" si="1"/>
        <v>-0.22880000000000003</v>
      </c>
      <c r="D19">
        <f t="shared" si="0"/>
        <v>1.2532931577315967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2:22">
      <c r="B20">
        <v>10</v>
      </c>
      <c r="C20">
        <f t="shared" si="1"/>
        <v>-0.22440000000000004</v>
      </c>
      <c r="D20">
        <f t="shared" si="0"/>
        <v>1.561419498892145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2:22">
      <c r="B21">
        <v>11</v>
      </c>
      <c r="C21">
        <f t="shared" si="1"/>
        <v>-0.22000000000000006</v>
      </c>
      <c r="D21">
        <f t="shared" si="0"/>
        <v>1.8939393939393905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2:22">
      <c r="B22">
        <v>12</v>
      </c>
      <c r="C22">
        <f t="shared" si="1"/>
        <v>-0.21560000000000007</v>
      </c>
      <c r="D22">
        <f t="shared" si="0"/>
        <v>2.2472096853189338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2:22">
      <c r="B23">
        <v>13</v>
      </c>
      <c r="C23">
        <f t="shared" si="1"/>
        <v>-0.21120000000000008</v>
      </c>
      <c r="D23">
        <f t="shared" si="0"/>
        <v>2.6173598697918599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2:22">
      <c r="B24">
        <v>14</v>
      </c>
      <c r="C24">
        <f t="shared" si="1"/>
        <v>-0.20680000000000009</v>
      </c>
      <c r="D24">
        <f t="shared" si="0"/>
        <v>3.0003345044781771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2:22">
      <c r="B25">
        <v>15</v>
      </c>
      <c r="C25">
        <f t="shared" si="1"/>
        <v>-0.20240000000000011</v>
      </c>
      <c r="D25">
        <f t="shared" si="0"/>
        <v>3.3919376391376677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2:22">
      <c r="B26">
        <v>16</v>
      </c>
      <c r="C26">
        <f t="shared" si="1"/>
        <v>-0.19800000000000012</v>
      </c>
      <c r="D26">
        <f t="shared" si="0"/>
        <v>3.7878787878787783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2:22">
      <c r="B27">
        <v>17</v>
      </c>
      <c r="C27">
        <f t="shared" si="1"/>
        <v>-0.19360000000000013</v>
      </c>
      <c r="D27">
        <f t="shared" si="0"/>
        <v>4.1838199366198889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2:22">
      <c r="B28">
        <v>18</v>
      </c>
      <c r="C28">
        <f t="shared" si="1"/>
        <v>-0.18920000000000015</v>
      </c>
      <c r="D28">
        <f t="shared" si="0"/>
        <v>4.5754230712793795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2:22">
      <c r="B29">
        <v>19</v>
      </c>
      <c r="C29">
        <f t="shared" si="1"/>
        <v>-0.18480000000000016</v>
      </c>
      <c r="D29">
        <f t="shared" si="0"/>
        <v>4.9583977059656981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2:22">
      <c r="B30">
        <v>20</v>
      </c>
      <c r="C30">
        <f t="shared" si="1"/>
        <v>-0.18040000000000017</v>
      </c>
      <c r="D30">
        <f t="shared" si="0"/>
        <v>5.3285478904386236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2:22">
      <c r="B31">
        <v>21</v>
      </c>
      <c r="C31">
        <f t="shared" si="1"/>
        <v>-0.17600000000000018</v>
      </c>
      <c r="D31">
        <f t="shared" si="0"/>
        <v>5.6818181818181683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2:22">
      <c r="B32">
        <v>22</v>
      </c>
      <c r="C32">
        <f t="shared" si="1"/>
        <v>-0.1716000000000002</v>
      </c>
      <c r="D32">
        <f t="shared" si="0"/>
        <v>6.0143380768654158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2:22">
      <c r="B33">
        <v>23</v>
      </c>
      <c r="C33">
        <f t="shared" si="1"/>
        <v>-0.16720000000000021</v>
      </c>
      <c r="D33">
        <f t="shared" si="0"/>
        <v>6.3224644180259633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2:22">
      <c r="B34">
        <v>24</v>
      </c>
      <c r="C34">
        <f t="shared" si="1"/>
        <v>-0.16280000000000022</v>
      </c>
      <c r="D34">
        <f t="shared" si="0"/>
        <v>6.6028213086264822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2:22">
      <c r="B35">
        <v>25</v>
      </c>
      <c r="C35">
        <f t="shared" si="1"/>
        <v>-0.15840000000000024</v>
      </c>
      <c r="D35">
        <f t="shared" si="0"/>
        <v>6.8523370999050917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2:22">
      <c r="B36">
        <v>26</v>
      </c>
      <c r="C36">
        <f t="shared" si="1"/>
        <v>-0.15400000000000025</v>
      </c>
      <c r="D36">
        <f t="shared" si="0"/>
        <v>7.0682780446380145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2:22">
      <c r="B37">
        <v>27</v>
      </c>
      <c r="C37">
        <f t="shared" si="1"/>
        <v>-0.14960000000000026</v>
      </c>
      <c r="D37">
        <f t="shared" si="0"/>
        <v>7.248278248646205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2:22">
      <c r="B38">
        <v>28</v>
      </c>
      <c r="C38">
        <f t="shared" si="1"/>
        <v>-0.14520000000000027</v>
      </c>
      <c r="D38">
        <f t="shared" si="0"/>
        <v>7.3903655920270888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2:22">
      <c r="B39">
        <v>29</v>
      </c>
      <c r="C39">
        <f t="shared" si="1"/>
        <v>-0.14080000000000029</v>
      </c>
      <c r="D39">
        <f t="shared" si="0"/>
        <v>7.4929833361128946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2:22">
      <c r="B40">
        <v>30</v>
      </c>
      <c r="C40">
        <f t="shared" si="1"/>
        <v>-0.1364000000000003</v>
      </c>
      <c r="D40">
        <f t="shared" si="0"/>
        <v>7.5550071794252744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2:22">
      <c r="B41">
        <v>31</v>
      </c>
      <c r="C41">
        <f t="shared" si="1"/>
        <v>-0.13200000000000031</v>
      </c>
      <c r="D41">
        <f t="shared" si="0"/>
        <v>7.5757575757575752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2:22">
      <c r="B42">
        <v>32</v>
      </c>
      <c r="C42">
        <f t="shared" si="1"/>
        <v>-0.12760000000000032</v>
      </c>
      <c r="D42">
        <f t="shared" si="0"/>
        <v>7.5550071794252798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2:22">
      <c r="B43">
        <v>33</v>
      </c>
      <c r="C43">
        <f t="shared" si="1"/>
        <v>-0.12320000000000032</v>
      </c>
      <c r="D43">
        <f t="shared" si="0"/>
        <v>7.4929833361129061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2:22">
      <c r="B44">
        <v>34</v>
      </c>
      <c r="C44">
        <f t="shared" si="1"/>
        <v>-0.11880000000000032</v>
      </c>
      <c r="D44">
        <f t="shared" si="0"/>
        <v>7.3903655920271047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2:22">
      <c r="B45">
        <v>35</v>
      </c>
      <c r="C45">
        <f t="shared" si="1"/>
        <v>-0.11440000000000032</v>
      </c>
      <c r="D45">
        <f t="shared" si="0"/>
        <v>7.2482782486462263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2:22">
      <c r="B46">
        <v>36</v>
      </c>
      <c r="C46">
        <f t="shared" si="1"/>
        <v>-0.11000000000000032</v>
      </c>
      <c r="D46">
        <f t="shared" si="0"/>
        <v>7.0682780446380384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2:22">
      <c r="B47">
        <v>37</v>
      </c>
      <c r="C47">
        <f t="shared" si="1"/>
        <v>-0.10560000000000032</v>
      </c>
      <c r="D47">
        <f t="shared" si="0"/>
        <v>6.8523370999051201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2:22">
      <c r="B48">
        <v>38</v>
      </c>
      <c r="C48">
        <f t="shared" si="1"/>
        <v>-0.10120000000000032</v>
      </c>
      <c r="D48">
        <f t="shared" si="0"/>
        <v>6.6028213086265115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2:22">
      <c r="B49">
        <v>39</v>
      </c>
      <c r="C49">
        <f t="shared" si="1"/>
        <v>-9.6800000000000316E-2</v>
      </c>
      <c r="D49">
        <f t="shared" si="0"/>
        <v>6.3224644180259997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2:22">
      <c r="B50">
        <v>40</v>
      </c>
      <c r="C50">
        <f t="shared" si="1"/>
        <v>-9.2400000000000315E-2</v>
      </c>
      <c r="D50">
        <f t="shared" si="0"/>
        <v>6.0143380768654504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2:22">
      <c r="B51">
        <v>41</v>
      </c>
      <c r="C51">
        <f t="shared" si="1"/>
        <v>-8.8000000000000314E-2</v>
      </c>
      <c r="D51">
        <f t="shared" si="0"/>
        <v>5.6818181818182047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2:22">
      <c r="B52">
        <v>42</v>
      </c>
      <c r="C52">
        <f t="shared" si="1"/>
        <v>-8.3600000000000313E-2</v>
      </c>
      <c r="D52">
        <f t="shared" si="0"/>
        <v>5.3285478904386618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2:22">
      <c r="B53">
        <v>43</v>
      </c>
      <c r="C53">
        <f t="shared" si="1"/>
        <v>-7.9200000000000312E-2</v>
      </c>
      <c r="D53">
        <f t="shared" si="0"/>
        <v>4.9583977059657354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 spans="2:22">
      <c r="B54">
        <v>44</v>
      </c>
      <c r="C54">
        <f t="shared" si="1"/>
        <v>-7.4800000000000311E-2</v>
      </c>
      <c r="D54">
        <f t="shared" si="0"/>
        <v>4.5754230712794177</v>
      </c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 spans="2:22">
      <c r="B55">
        <v>45</v>
      </c>
      <c r="C55">
        <f t="shared" si="1"/>
        <v>-7.040000000000031E-2</v>
      </c>
      <c r="D55">
        <f t="shared" si="0"/>
        <v>4.1838199366199262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 spans="2:22">
      <c r="B56">
        <v>46</v>
      </c>
      <c r="C56">
        <f t="shared" si="1"/>
        <v>-6.6000000000000308E-2</v>
      </c>
      <c r="D56">
        <f t="shared" si="0"/>
        <v>3.7878787878788156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 spans="2:22">
      <c r="B57">
        <v>47</v>
      </c>
      <c r="C57">
        <f t="shared" si="1"/>
        <v>-6.1600000000000307E-2</v>
      </c>
      <c r="D57">
        <f t="shared" si="0"/>
        <v>3.3919376391377027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2:22">
      <c r="B58">
        <v>48</v>
      </c>
      <c r="C58">
        <f t="shared" si="1"/>
        <v>-5.7200000000000306E-2</v>
      </c>
      <c r="D58">
        <f t="shared" si="0"/>
        <v>3.0003345044782108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 spans="2:22">
      <c r="B59">
        <v>49</v>
      </c>
      <c r="C59">
        <f t="shared" si="1"/>
        <v>-5.2800000000000305E-2</v>
      </c>
      <c r="D59">
        <f t="shared" si="0"/>
        <v>2.6173598697918914</v>
      </c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2:22">
      <c r="B60">
        <v>50</v>
      </c>
      <c r="C60">
        <f t="shared" si="1"/>
        <v>-4.8400000000000304E-2</v>
      </c>
      <c r="D60">
        <f t="shared" si="0"/>
        <v>2.2472096853189631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2:22">
      <c r="B61">
        <v>51</v>
      </c>
      <c r="C61">
        <f t="shared" si="1"/>
        <v>-4.4000000000000303E-2</v>
      </c>
      <c r="D61">
        <f t="shared" si="0"/>
        <v>1.8939393939394173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2:22">
      <c r="B62">
        <v>52</v>
      </c>
      <c r="C62">
        <f t="shared" si="1"/>
        <v>-3.9600000000000302E-2</v>
      </c>
      <c r="D62">
        <f t="shared" si="0"/>
        <v>1.561419498892169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 spans="2:22">
      <c r="B63">
        <v>53</v>
      </c>
      <c r="C63">
        <f t="shared" si="1"/>
        <v>-3.52000000000003E-2</v>
      </c>
      <c r="D63">
        <f t="shared" si="0"/>
        <v>1.2532931577316178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 spans="2:22">
      <c r="B64">
        <v>54</v>
      </c>
      <c r="C64">
        <f t="shared" si="1"/>
        <v>-3.0800000000000299E-2</v>
      </c>
      <c r="D64">
        <f t="shared" si="0"/>
        <v>0.97293626713110004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 spans="2:22">
      <c r="B65">
        <v>55</v>
      </c>
      <c r="C65">
        <f t="shared" si="1"/>
        <v>-2.6400000000000298E-2</v>
      </c>
      <c r="D65">
        <f t="shared" si="0"/>
        <v>0.7234204758524877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2:22">
      <c r="B66">
        <v>56</v>
      </c>
      <c r="C66">
        <f t="shared" si="1"/>
        <v>-2.2000000000000297E-2</v>
      </c>
      <c r="D66">
        <f t="shared" si="0"/>
        <v>0.50747953111956379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2:22">
      <c r="B67">
        <v>57</v>
      </c>
      <c r="C67">
        <f t="shared" si="1"/>
        <v>-1.7600000000000296E-2</v>
      </c>
      <c r="D67">
        <f t="shared" si="0"/>
        <v>0.32747932711137084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2:22">
      <c r="B68">
        <v>58</v>
      </c>
      <c r="C68">
        <f t="shared" si="1"/>
        <v>-1.3200000000000295E-2</v>
      </c>
      <c r="D68">
        <f t="shared" si="0"/>
        <v>0.18539198373048701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2:22">
      <c r="B69">
        <v>59</v>
      </c>
      <c r="C69">
        <f t="shared" si="1"/>
        <v>-8.8000000000002937E-3</v>
      </c>
      <c r="D69">
        <f t="shared" si="0"/>
        <v>8.2774239644681308E-2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2:22">
      <c r="B70">
        <v>60</v>
      </c>
      <c r="C70">
        <f t="shared" si="1"/>
        <v>-4.4000000000002934E-3</v>
      </c>
      <c r="D70">
        <f t="shared" si="0"/>
        <v>2.0750396332300667E-2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2:22">
      <c r="B71">
        <v>61</v>
      </c>
      <c r="C71">
        <f t="shared" si="1"/>
        <v>-2.931682674400804E-16</v>
      </c>
      <c r="D71">
        <f t="shared" si="0"/>
        <v>0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2:22">
      <c r="C72">
        <f t="shared" si="1"/>
        <v>4.3999999999997071E-3</v>
      </c>
      <c r="D72">
        <f t="shared" si="0"/>
        <v>2.0750396332295199E-2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72"/>
  <sheetViews>
    <sheetView zoomScale="55" zoomScaleNormal="55" workbookViewId="0">
      <selection activeCell="P39" sqref="P39"/>
    </sheetView>
  </sheetViews>
  <sheetFormatPr defaultRowHeight="15"/>
  <cols>
    <col min="2" max="2" width="13" customWidth="1"/>
    <col min="16" max="17" width="17.7109375" customWidth="1"/>
    <col min="18" max="18" width="25.85546875" customWidth="1"/>
    <col min="19" max="19" width="15.28515625" customWidth="1"/>
    <col min="20" max="20" width="12.7109375" style="25" bestFit="1" customWidth="1"/>
    <col min="27" max="27" width="9.140625" style="61"/>
    <col min="28" max="28" width="34.140625" style="62" bestFit="1" customWidth="1"/>
    <col min="30" max="30" width="13.7109375" customWidth="1"/>
    <col min="31" max="31" width="14.42578125" customWidth="1"/>
    <col min="32" max="32" width="10.5703125" customWidth="1"/>
    <col min="33" max="33" width="15.7109375" customWidth="1"/>
    <col min="34" max="34" width="14.7109375" customWidth="1"/>
  </cols>
  <sheetData>
    <row r="1" spans="2:34">
      <c r="H1" s="3" t="s">
        <v>1</v>
      </c>
      <c r="I1" s="3" t="s">
        <v>2</v>
      </c>
      <c r="J1">
        <v>0</v>
      </c>
      <c r="K1" t="s">
        <v>4</v>
      </c>
      <c r="L1" s="12"/>
      <c r="M1" s="12"/>
      <c r="N1" s="12"/>
      <c r="O1" s="12"/>
      <c r="P1" s="12"/>
      <c r="Q1" s="12"/>
      <c r="R1" s="12"/>
      <c r="S1" s="12"/>
      <c r="T1" s="23"/>
      <c r="U1" s="12"/>
      <c r="V1" s="33"/>
      <c r="W1" s="34"/>
      <c r="X1" s="34"/>
      <c r="Y1" s="33"/>
      <c r="Z1" s="33"/>
      <c r="AA1" s="60"/>
    </row>
    <row r="2" spans="2:34">
      <c r="B2" s="3" t="s">
        <v>15</v>
      </c>
      <c r="C2">
        <v>0.13200000000000001</v>
      </c>
      <c r="D2" t="s">
        <v>7</v>
      </c>
      <c r="H2" s="3"/>
      <c r="I2" s="3" t="s">
        <v>3</v>
      </c>
      <c r="J2">
        <v>1.6</v>
      </c>
      <c r="K2" t="s">
        <v>4</v>
      </c>
      <c r="L2" s="12"/>
      <c r="M2" s="12"/>
      <c r="N2" s="12"/>
      <c r="O2" s="12"/>
      <c r="P2" s="12"/>
      <c r="Q2" s="12"/>
      <c r="R2" s="12"/>
      <c r="S2" s="12"/>
      <c r="T2" s="23"/>
      <c r="U2" s="12"/>
      <c r="V2" s="33"/>
      <c r="W2" s="34"/>
      <c r="X2" s="34"/>
      <c r="Y2" s="33"/>
      <c r="Z2" s="33"/>
      <c r="AA2" s="60"/>
    </row>
    <row r="3" spans="2:34">
      <c r="B3" s="3" t="s">
        <v>16</v>
      </c>
      <c r="C3">
        <f>C2/D3</f>
        <v>4.4000000000000003E-3</v>
      </c>
      <c r="D3">
        <v>30</v>
      </c>
      <c r="E3" t="s">
        <v>17</v>
      </c>
      <c r="H3" s="66" t="s">
        <v>13</v>
      </c>
      <c r="I3" s="66"/>
      <c r="J3">
        <v>0.8</v>
      </c>
      <c r="K3" t="s">
        <v>5</v>
      </c>
      <c r="L3" s="12"/>
      <c r="M3" s="12"/>
      <c r="N3" s="12"/>
      <c r="O3" s="12"/>
      <c r="P3" s="12"/>
      <c r="Q3" s="12"/>
      <c r="R3" s="12"/>
      <c r="S3" s="12"/>
      <c r="T3" s="23"/>
      <c r="U3" s="12"/>
      <c r="V3" s="33"/>
      <c r="W3" s="35"/>
      <c r="X3" s="35"/>
      <c r="Y3" s="33"/>
      <c r="Z3" s="33"/>
      <c r="AA3" s="60">
        <f>1.6/60</f>
        <v>2.6666666666666668E-2</v>
      </c>
    </row>
    <row r="4" spans="2:34" ht="31.5" customHeight="1">
      <c r="B4" s="10" t="s">
        <v>18</v>
      </c>
      <c r="C4">
        <f>-2*C2</f>
        <v>-0.26400000000000001</v>
      </c>
      <c r="H4" s="67" t="s">
        <v>6</v>
      </c>
      <c r="I4" s="67"/>
      <c r="J4" s="4">
        <f>J2/J3</f>
        <v>2</v>
      </c>
      <c r="K4" s="9" t="s">
        <v>7</v>
      </c>
      <c r="L4" s="12"/>
      <c r="M4" s="12"/>
      <c r="N4" s="12"/>
      <c r="O4" s="12"/>
      <c r="P4" s="12"/>
      <c r="Q4" s="12"/>
      <c r="R4" s="12"/>
      <c r="S4" s="12"/>
      <c r="T4" s="23"/>
      <c r="U4" s="12"/>
      <c r="V4" s="33"/>
      <c r="W4" s="36"/>
      <c r="X4" s="36"/>
      <c r="Y4" s="33"/>
      <c r="Z4" s="33"/>
      <c r="AA4" s="60"/>
    </row>
    <row r="5" spans="2:34">
      <c r="B5" s="3" t="s">
        <v>19</v>
      </c>
      <c r="C5">
        <v>0</v>
      </c>
      <c r="H5" s="66" t="s">
        <v>8</v>
      </c>
      <c r="I5" s="66"/>
      <c r="J5">
        <v>60</v>
      </c>
      <c r="K5" t="s">
        <v>9</v>
      </c>
      <c r="L5" s="12"/>
      <c r="M5" s="12"/>
      <c r="N5" s="12"/>
      <c r="O5" s="12"/>
      <c r="P5" s="12"/>
      <c r="Q5" s="12"/>
      <c r="R5" s="12"/>
      <c r="S5" s="12"/>
      <c r="T5" s="23"/>
      <c r="U5" s="12"/>
      <c r="V5" s="33"/>
      <c r="W5" s="35"/>
      <c r="X5" s="35"/>
      <c r="Y5" s="33"/>
      <c r="Z5" s="33"/>
      <c r="AA5" s="60"/>
    </row>
    <row r="6" spans="2:34">
      <c r="H6" s="66" t="s">
        <v>10</v>
      </c>
      <c r="I6" s="66"/>
      <c r="J6" s="4">
        <f>J4/J5</f>
        <v>3.3333333333333333E-2</v>
      </c>
      <c r="K6" s="9" t="s">
        <v>7</v>
      </c>
      <c r="L6" s="12"/>
      <c r="M6" s="12"/>
      <c r="N6" s="12"/>
      <c r="O6" s="12"/>
      <c r="P6" s="12"/>
      <c r="Q6" s="12"/>
      <c r="R6" s="12"/>
      <c r="S6" s="12"/>
      <c r="T6" s="23"/>
      <c r="U6" s="12"/>
      <c r="V6" s="33"/>
      <c r="W6" s="35"/>
      <c r="X6" s="35"/>
      <c r="Y6" s="33"/>
      <c r="Z6" s="33"/>
      <c r="AA6" s="60"/>
    </row>
    <row r="7" spans="2:34">
      <c r="J7" s="12"/>
      <c r="K7" s="12"/>
      <c r="L7" s="12"/>
      <c r="M7" s="12"/>
      <c r="N7" s="12"/>
      <c r="O7" s="12"/>
      <c r="P7" s="12"/>
      <c r="Q7" s="12"/>
      <c r="R7" s="12"/>
      <c r="S7" s="12"/>
      <c r="T7" s="23"/>
      <c r="U7" s="12"/>
      <c r="V7" s="33"/>
      <c r="W7" s="33"/>
      <c r="X7" s="33"/>
      <c r="Y7" s="33"/>
      <c r="Z7" s="33"/>
      <c r="AA7" s="60"/>
    </row>
    <row r="8" spans="2:34">
      <c r="B8" s="3"/>
      <c r="C8" s="1"/>
      <c r="D8" s="1"/>
      <c r="J8" s="12"/>
      <c r="K8" s="12"/>
      <c r="L8" s="12"/>
      <c r="M8" s="12"/>
      <c r="N8" s="12"/>
      <c r="O8" s="12"/>
      <c r="P8" s="12"/>
      <c r="Q8" s="12"/>
      <c r="R8" s="12"/>
      <c r="S8" s="12"/>
      <c r="T8" s="23"/>
      <c r="U8" s="12"/>
    </row>
    <row r="9" spans="2:34" ht="30.75" thickBot="1">
      <c r="I9" s="21"/>
      <c r="J9" s="15"/>
      <c r="K9" s="12"/>
      <c r="L9" s="12"/>
      <c r="M9" s="12"/>
      <c r="N9" s="12"/>
      <c r="O9" s="12"/>
      <c r="Q9">
        <v>8</v>
      </c>
      <c r="S9" s="24" t="s">
        <v>31</v>
      </c>
      <c r="T9" s="24" t="s">
        <v>31</v>
      </c>
      <c r="U9" s="15" t="s">
        <v>30</v>
      </c>
      <c r="V9" s="15"/>
      <c r="W9" s="68" t="s">
        <v>30</v>
      </c>
      <c r="X9" s="68"/>
      <c r="Y9" s="68"/>
    </row>
    <row r="10" spans="2:34" ht="19.5" thickBot="1">
      <c r="B10" s="3"/>
      <c r="C10" s="1"/>
      <c r="D10" s="1"/>
      <c r="J10" s="12"/>
      <c r="K10" s="30" t="s">
        <v>33</v>
      </c>
      <c r="L10" s="1" t="s">
        <v>34</v>
      </c>
      <c r="M10" s="1" t="s">
        <v>0</v>
      </c>
      <c r="N10" s="1" t="s">
        <v>35</v>
      </c>
      <c r="O10" s="12" t="s">
        <v>36</v>
      </c>
      <c r="P10" s="58" t="s">
        <v>45</v>
      </c>
      <c r="Q10" s="59" t="s">
        <v>48</v>
      </c>
      <c r="R10" s="31" t="s">
        <v>37</v>
      </c>
      <c r="S10" s="25" t="s">
        <v>38</v>
      </c>
      <c r="T10" s="25" t="s">
        <v>23</v>
      </c>
      <c r="U10" s="12" t="s">
        <v>24</v>
      </c>
      <c r="W10" s="1" t="s">
        <v>0</v>
      </c>
      <c r="X10" t="s">
        <v>12</v>
      </c>
      <c r="Y10" t="s">
        <v>14</v>
      </c>
      <c r="AA10" s="61" t="s">
        <v>46</v>
      </c>
      <c r="AB10" s="62" t="s">
        <v>47</v>
      </c>
      <c r="AC10" s="16" t="s">
        <v>22</v>
      </c>
      <c r="AD10" s="17" t="s">
        <v>25</v>
      </c>
      <c r="AE10" s="17" t="s">
        <v>26</v>
      </c>
      <c r="AF10" s="17" t="s">
        <v>27</v>
      </c>
      <c r="AG10" s="17" t="s">
        <v>28</v>
      </c>
      <c r="AH10" s="17" t="s">
        <v>29</v>
      </c>
    </row>
    <row r="11" spans="2:34" ht="19.5" thickBot="1">
      <c r="J11" s="12"/>
      <c r="K11">
        <f>$C$4</f>
        <v>-0.26400000000000001</v>
      </c>
      <c r="L11">
        <f>(1/(2*$C$2))*(1-COS((PI()*K11)/$C$2))</f>
        <v>0</v>
      </c>
      <c r="M11">
        <v>0</v>
      </c>
      <c r="N11">
        <f>K11+M11</f>
        <v>-0.26400000000000001</v>
      </c>
      <c r="O11" s="12">
        <f>-0.33+SQRT(0.33^2-(N11)^2)</f>
        <v>-0.13200000000000001</v>
      </c>
      <c r="P11">
        <f t="shared" ref="P11:P42" si="0">L11*O11</f>
        <v>0</v>
      </c>
      <c r="Q11">
        <f>P11/$Q$9</f>
        <v>0</v>
      </c>
      <c r="T11" s="32">
        <f>-0.33+SQRT(0.33^2-P11^2)</f>
        <v>0</v>
      </c>
      <c r="U11" s="32">
        <f>-0.33+SQRT(0.33^2-T11^2)</f>
        <v>0</v>
      </c>
      <c r="W11">
        <v>0</v>
      </c>
      <c r="X11">
        <f>W11*$J$3</f>
        <v>0</v>
      </c>
      <c r="Y11" s="5">
        <f>-0.33+SQRT(0.33^2-X11^2)</f>
        <v>0</v>
      </c>
      <c r="Z11" s="5"/>
      <c r="AA11" s="61">
        <v>0</v>
      </c>
      <c r="AB11" s="62">
        <f>-0.33+SQRT(0.33^2-AA11^2)</f>
        <v>0</v>
      </c>
      <c r="AC11" s="18">
        <v>-0.12</v>
      </c>
      <c r="AD11" s="19">
        <v>0</v>
      </c>
      <c r="AE11" s="19">
        <v>0</v>
      </c>
      <c r="AF11" s="19">
        <v>-0.24</v>
      </c>
      <c r="AG11" s="20">
        <v>2.3314699999999999E-5</v>
      </c>
      <c r="AH11" s="19">
        <v>0</v>
      </c>
    </row>
    <row r="12" spans="2:34" ht="19.5" thickBot="1">
      <c r="J12" s="12"/>
      <c r="K12">
        <f>K11+$C$3</f>
        <v>-0.2596</v>
      </c>
      <c r="L12">
        <f t="shared" ref="L12:L72" si="1">(1/(2*$C$2))*(1-COS((PI()*K12)/$C$2))</f>
        <v>2.0750396332298145E-2</v>
      </c>
      <c r="M12">
        <f>M11+$J$6</f>
        <v>3.3333333333333333E-2</v>
      </c>
      <c r="N12">
        <f t="shared" ref="N12:N72" si="2">K12+M12</f>
        <v>-0.22626666666666667</v>
      </c>
      <c r="O12" s="12">
        <f t="shared" ref="O12:O21" si="3">-0.33+SQRT(0.33^2-(N12)^2)</f>
        <v>-8.9784689173326104E-2</v>
      </c>
      <c r="P12">
        <f t="shared" si="0"/>
        <v>-1.8630678849187148E-3</v>
      </c>
      <c r="Q12">
        <f t="shared" ref="Q12:Q72" si="4">P12/$Q$9</f>
        <v>-2.3288348561483936E-4</v>
      </c>
      <c r="R12">
        <v>-4.9184995200000003E-4</v>
      </c>
      <c r="S12" s="27">
        <f>-0.33+SQRT(0.33^2-R12^2)</f>
        <v>-3.665401661079315E-7</v>
      </c>
      <c r="T12" s="27">
        <f>-0.33+SQRT(0.33^2-P12^2)</f>
        <v>-5.2591660645862071E-6</v>
      </c>
      <c r="U12" s="32">
        <f t="shared" ref="U12:U21" si="5">-0.33+SQRT(0.33^2-T12^2)</f>
        <v>-4.1907310954769628E-11</v>
      </c>
      <c r="W12">
        <f>W11+$J$6</f>
        <v>3.3333333333333333E-2</v>
      </c>
      <c r="X12">
        <f t="shared" ref="X12:X72" si="6">W12*$J$3</f>
        <v>2.6666666666666668E-2</v>
      </c>
      <c r="Y12" s="5">
        <f t="shared" ref="Y12:Y16" si="7">-0.33+SQRT(0.33^2-X12^2)</f>
        <v>-1.0792057517662879E-3</v>
      </c>
      <c r="Z12" s="5"/>
      <c r="AA12" s="61">
        <f>AA11+$AA$3</f>
        <v>2.6666666666666668E-2</v>
      </c>
      <c r="AB12" s="62">
        <f>-0.33+SQRT(0.33^2-AA12^2)</f>
        <v>-1.0792057517662879E-3</v>
      </c>
      <c r="AC12" s="18">
        <v>-9.9599999999999994E-2</v>
      </c>
      <c r="AD12" s="19">
        <v>0</v>
      </c>
      <c r="AE12" s="19">
        <v>0</v>
      </c>
      <c r="AF12" s="19">
        <v>-0.23400000000000001</v>
      </c>
      <c r="AG12" s="19">
        <v>5.3446374999999997E-2</v>
      </c>
      <c r="AH12" s="19">
        <v>0</v>
      </c>
    </row>
    <row r="13" spans="2:34" ht="19.5" thickBot="1">
      <c r="J13" s="12"/>
      <c r="K13">
        <f t="shared" ref="K13:K72" si="8">K12+$C$3</f>
        <v>-0.25519999999999998</v>
      </c>
      <c r="L13">
        <f t="shared" si="1"/>
        <v>8.2774239644676673E-2</v>
      </c>
      <c r="M13">
        <f t="shared" ref="M13:M72" si="9">M12+$J$6</f>
        <v>6.6666666666666666E-2</v>
      </c>
      <c r="N13">
        <f t="shared" si="2"/>
        <v>-0.18853333333333333</v>
      </c>
      <c r="O13" s="12">
        <f t="shared" si="3"/>
        <v>-5.9158381665183835E-2</v>
      </c>
      <c r="P13">
        <f t="shared" si="0"/>
        <v>-4.8967900609451732E-3</v>
      </c>
      <c r="Q13">
        <f t="shared" si="4"/>
        <v>-6.1209875761814665E-4</v>
      </c>
      <c r="R13">
        <v>-1.29275256E-3</v>
      </c>
      <c r="S13" s="27">
        <f t="shared" ref="S13:S21" si="10">-0.33+SQRT(0.33^2-R13^2)</f>
        <v>-2.5321448380855038E-6</v>
      </c>
      <c r="T13" s="27">
        <f t="shared" ref="T13:T21" si="11">-0.33+SQRT(0.33^2-P13^2)</f>
        <v>-3.6333140906230632E-5</v>
      </c>
      <c r="U13" s="32">
        <f t="shared" si="5"/>
        <v>-2.0001471590092024E-9</v>
      </c>
      <c r="W13">
        <f t="shared" ref="W13:W72" si="12">W12+$J$6</f>
        <v>6.6666666666666666E-2</v>
      </c>
      <c r="X13">
        <f t="shared" si="6"/>
        <v>5.3333333333333337E-2</v>
      </c>
      <c r="Y13" s="5">
        <f t="shared" si="7"/>
        <v>-4.3382804879339987E-3</v>
      </c>
      <c r="Z13" s="5"/>
      <c r="AA13" s="61">
        <f t="shared" ref="AA13:AA72" si="13">AA12+$AA$3</f>
        <v>5.3333333333333337E-2</v>
      </c>
      <c r="AB13" s="62">
        <f t="shared" ref="AB13:AB16" si="14">-0.33+SQRT(0.33^2-AA13^2)</f>
        <v>-4.3382804879339987E-3</v>
      </c>
      <c r="AC13" s="18">
        <v>-7.9200000000000007E-2</v>
      </c>
      <c r="AD13" s="19">
        <v>0</v>
      </c>
      <c r="AE13" s="19">
        <v>0</v>
      </c>
      <c r="AF13" s="19">
        <v>-0.22800000000000001</v>
      </c>
      <c r="AG13" s="19">
        <v>0.208042808</v>
      </c>
      <c r="AH13" s="19">
        <v>0</v>
      </c>
    </row>
    <row r="14" spans="2:34" ht="19.5" thickBot="1">
      <c r="J14" s="12"/>
      <c r="K14">
        <f t="shared" si="8"/>
        <v>-0.25079999999999997</v>
      </c>
      <c r="L14">
        <f t="shared" si="1"/>
        <v>0.1853919837304803</v>
      </c>
      <c r="M14">
        <f t="shared" si="9"/>
        <v>0.1</v>
      </c>
      <c r="N14">
        <f t="shared" si="2"/>
        <v>-0.15079999999999996</v>
      </c>
      <c r="O14" s="12">
        <f t="shared" si="3"/>
        <v>-3.6470853236003131E-2</v>
      </c>
      <c r="P14">
        <f t="shared" si="0"/>
        <v>-6.7614038297658273E-3</v>
      </c>
      <c r="Q14">
        <f t="shared" si="4"/>
        <v>-8.4517547872072841E-4</v>
      </c>
      <c r="R14">
        <v>-1.785010656E-3</v>
      </c>
      <c r="S14" s="27">
        <f t="shared" si="10"/>
        <v>-4.8277065890500737E-6</v>
      </c>
      <c r="T14" s="27">
        <f t="shared" si="11"/>
        <v>-6.927481931784385E-5</v>
      </c>
      <c r="U14" s="32">
        <f t="shared" si="5"/>
        <v>-7.2712130760876903E-9</v>
      </c>
      <c r="W14">
        <f t="shared" si="12"/>
        <v>0.1</v>
      </c>
      <c r="X14">
        <f t="shared" si="6"/>
        <v>8.0000000000000016E-2</v>
      </c>
      <c r="Y14" s="5">
        <f t="shared" si="7"/>
        <v>-9.8437881283575668E-3</v>
      </c>
      <c r="Z14" s="5"/>
      <c r="AA14" s="61">
        <f t="shared" si="13"/>
        <v>0.08</v>
      </c>
      <c r="AB14" s="62">
        <f t="shared" si="14"/>
        <v>-9.8437881283575668E-3</v>
      </c>
      <c r="AC14" s="18">
        <v>-5.8799999999999998E-2</v>
      </c>
      <c r="AD14" s="19">
        <v>0</v>
      </c>
      <c r="AE14" s="19">
        <v>0</v>
      </c>
      <c r="AF14" s="19">
        <v>-0.222</v>
      </c>
      <c r="AG14" s="19">
        <v>0.46000997999999999</v>
      </c>
      <c r="AH14" s="19">
        <v>0</v>
      </c>
    </row>
    <row r="15" spans="2:34" ht="19.5" thickBot="1">
      <c r="J15" s="12"/>
      <c r="K15">
        <f t="shared" si="8"/>
        <v>-0.24639999999999998</v>
      </c>
      <c r="L15">
        <f t="shared" si="1"/>
        <v>0.32747932711136157</v>
      </c>
      <c r="M15">
        <f t="shared" si="9"/>
        <v>0.13333333333333333</v>
      </c>
      <c r="N15">
        <f t="shared" si="2"/>
        <v>-0.11306666666666665</v>
      </c>
      <c r="O15" s="12">
        <f t="shared" si="3"/>
        <v>-1.9974309308262495E-2</v>
      </c>
      <c r="P15">
        <f t="shared" si="0"/>
        <v>-6.541173371784008E-3</v>
      </c>
      <c r="Q15">
        <f t="shared" si="4"/>
        <v>-8.1764667147300101E-4</v>
      </c>
      <c r="R15">
        <v>-1.7268696719999999E-3</v>
      </c>
      <c r="S15" s="27">
        <f t="shared" si="10"/>
        <v>-4.5183322415209837E-6</v>
      </c>
      <c r="T15" s="27">
        <f t="shared" si="11"/>
        <v>-6.4835079798930551E-5</v>
      </c>
      <c r="U15" s="32">
        <f t="shared" si="5"/>
        <v>-6.3690721585629717E-9</v>
      </c>
      <c r="W15">
        <f t="shared" si="12"/>
        <v>0.13333333333333333</v>
      </c>
      <c r="X15">
        <f t="shared" si="6"/>
        <v>0.10666666666666667</v>
      </c>
      <c r="Y15" s="5">
        <f t="shared" si="7"/>
        <v>-1.7714518073250418E-2</v>
      </c>
      <c r="Z15" s="5"/>
      <c r="AA15" s="61">
        <f t="shared" si="13"/>
        <v>0.10666666666666667</v>
      </c>
      <c r="AB15" s="62">
        <f t="shared" si="14"/>
        <v>-1.7714518073250418E-2</v>
      </c>
      <c r="AC15" s="18">
        <v>-3.8399999999999997E-2</v>
      </c>
      <c r="AD15" s="19">
        <v>0</v>
      </c>
      <c r="AE15" s="19">
        <v>0</v>
      </c>
      <c r="AF15" s="19">
        <v>-0.216</v>
      </c>
      <c r="AG15" s="19">
        <v>0.80315021399999997</v>
      </c>
      <c r="AH15" s="19">
        <v>0</v>
      </c>
    </row>
    <row r="16" spans="2:34" ht="19.5" thickBot="1">
      <c r="J16" s="12"/>
      <c r="K16">
        <f t="shared" si="8"/>
        <v>-0.24199999999999999</v>
      </c>
      <c r="L16">
        <f t="shared" si="1"/>
        <v>0.50747953111955157</v>
      </c>
      <c r="M16">
        <f t="shared" si="9"/>
        <v>0.16666666666666666</v>
      </c>
      <c r="N16">
        <f t="shared" si="2"/>
        <v>-7.5333333333333335E-2</v>
      </c>
      <c r="O16" s="12">
        <f t="shared" si="3"/>
        <v>-8.7136963876472961E-3</v>
      </c>
      <c r="P16">
        <f t="shared" si="0"/>
        <v>-4.4220225571213806E-3</v>
      </c>
      <c r="Q16">
        <f t="shared" si="4"/>
        <v>-5.5275281964017257E-4</v>
      </c>
      <c r="R16">
        <v>-1.167414072E-3</v>
      </c>
      <c r="S16" s="27">
        <f t="shared" si="10"/>
        <v>-2.0649392113436527E-6</v>
      </c>
      <c r="T16" s="27">
        <f t="shared" si="11"/>
        <v>-2.9629032386735421E-5</v>
      </c>
      <c r="U16" s="32">
        <f t="shared" si="5"/>
        <v>-1.3301205692428653E-9</v>
      </c>
      <c r="W16">
        <f t="shared" si="12"/>
        <v>0.16666666666666666</v>
      </c>
      <c r="X16">
        <f t="shared" si="6"/>
        <v>0.13333333333333333</v>
      </c>
      <c r="Y16" s="5">
        <f t="shared" si="7"/>
        <v>-2.8135424035508561E-2</v>
      </c>
      <c r="Z16" s="5"/>
      <c r="AA16" s="61">
        <f t="shared" si="13"/>
        <v>0.13333333333333333</v>
      </c>
      <c r="AB16" s="62">
        <f t="shared" si="14"/>
        <v>-2.8135424035508561E-2</v>
      </c>
      <c r="AC16" s="18">
        <v>-1.7999999999999999E-2</v>
      </c>
      <c r="AD16" s="19">
        <v>0</v>
      </c>
      <c r="AE16" s="19">
        <v>0</v>
      </c>
      <c r="AF16" s="19">
        <v>-0.21</v>
      </c>
      <c r="AG16" s="19">
        <v>1.2290232350000001</v>
      </c>
      <c r="AH16" s="19">
        <v>0</v>
      </c>
    </row>
    <row r="17" spans="10:34" ht="19.5" thickBot="1">
      <c r="J17" s="12"/>
      <c r="K17">
        <f t="shared" si="8"/>
        <v>-0.23760000000000001</v>
      </c>
      <c r="L17">
        <f t="shared" si="1"/>
        <v>0.72342047585247216</v>
      </c>
      <c r="M17">
        <f t="shared" si="9"/>
        <v>0.19999999999999998</v>
      </c>
      <c r="N17">
        <f t="shared" si="2"/>
        <v>-3.7600000000000022E-2</v>
      </c>
      <c r="O17" s="12">
        <f t="shared" si="3"/>
        <v>-2.1490582597024077E-3</v>
      </c>
      <c r="P17">
        <f t="shared" si="0"/>
        <v>-1.5546727488686015E-3</v>
      </c>
      <c r="Q17">
        <f t="shared" si="4"/>
        <v>-1.9433409360857518E-4</v>
      </c>
      <c r="R17">
        <v>-4.10433672E-4</v>
      </c>
      <c r="S17" s="27">
        <f t="shared" si="10"/>
        <v>-2.5523615798661581E-7</v>
      </c>
      <c r="T17" s="27">
        <f t="shared" si="11"/>
        <v>-3.6621526779412328E-6</v>
      </c>
      <c r="U17" s="32">
        <f t="shared" si="5"/>
        <v>-2.0320245486260546E-11</v>
      </c>
      <c r="W17">
        <f t="shared" si="12"/>
        <v>0.19999999999999998</v>
      </c>
      <c r="X17">
        <f t="shared" si="6"/>
        <v>0.16</v>
      </c>
      <c r="Y17" s="6">
        <f>-0.500005*X17+0.038964</f>
        <v>-4.1036800000000012E-2</v>
      </c>
      <c r="Z17" s="6"/>
      <c r="AA17" s="61">
        <f t="shared" si="13"/>
        <v>0.16</v>
      </c>
      <c r="AB17" s="62">
        <f>-0.500005*AA17+0.038964</f>
        <v>-4.1036800000000012E-2</v>
      </c>
      <c r="AC17" s="18">
        <v>2.3999999999999998E-3</v>
      </c>
      <c r="AD17" s="19">
        <v>0</v>
      </c>
      <c r="AE17" s="20">
        <v>-2.98137E-6</v>
      </c>
      <c r="AF17" s="19">
        <v>-0.20399999999999999</v>
      </c>
      <c r="AG17" s="19">
        <v>1.7271537770000001</v>
      </c>
      <c r="AH17" s="19">
        <v>0</v>
      </c>
    </row>
    <row r="18" spans="10:34" ht="19.5" thickBot="1">
      <c r="J18" s="12"/>
      <c r="K18">
        <f t="shared" si="8"/>
        <v>-0.23320000000000002</v>
      </c>
      <c r="L18">
        <f t="shared" si="1"/>
        <v>0.97293626713108239</v>
      </c>
      <c r="M18">
        <f t="shared" si="9"/>
        <v>0.23333333333333331</v>
      </c>
      <c r="N18">
        <f t="shared" si="2"/>
        <v>1.3333333333329089E-4</v>
      </c>
      <c r="O18" s="12">
        <f t="shared" si="3"/>
        <v>-2.6936028019175495E-8</v>
      </c>
      <c r="P18">
        <f t="shared" si="0"/>
        <v>-2.6207038552314851E-8</v>
      </c>
      <c r="Q18">
        <f t="shared" si="4"/>
        <v>-3.2758798190393564E-9</v>
      </c>
      <c r="R18">
        <v>-6.9186499999999999E-9</v>
      </c>
      <c r="S18" s="27">
        <f t="shared" si="10"/>
        <v>0</v>
      </c>
      <c r="T18" s="27">
        <f t="shared" si="11"/>
        <v>-1.0547118733938987E-15</v>
      </c>
      <c r="U18" s="32">
        <f t="shared" si="5"/>
        <v>0</v>
      </c>
      <c r="W18">
        <f t="shared" si="12"/>
        <v>0.23333333333333331</v>
      </c>
      <c r="X18">
        <f t="shared" si="6"/>
        <v>0.18666666666666665</v>
      </c>
      <c r="Y18" s="6">
        <f t="shared" ref="Y18:Y40" si="15">-0.500005*X18+0.038964</f>
        <v>-5.4370266666666667E-2</v>
      </c>
      <c r="Z18" s="6"/>
      <c r="AA18" s="61">
        <f t="shared" si="13"/>
        <v>0.18666666666666668</v>
      </c>
      <c r="AB18" s="62">
        <f t="shared" ref="AB18:AB41" si="16">-0.500005*AA18+0.038964</f>
        <v>-5.4370266666666681E-2</v>
      </c>
      <c r="AC18" s="18">
        <v>2.2800000000000001E-2</v>
      </c>
      <c r="AD18" s="19">
        <v>0</v>
      </c>
      <c r="AE18" s="19">
        <v>-2.6910600000000002E-4</v>
      </c>
      <c r="AF18" s="19">
        <v>-0.19800000000000001</v>
      </c>
      <c r="AG18" s="19">
        <v>2.2852892429999998</v>
      </c>
      <c r="AH18" s="19">
        <v>0</v>
      </c>
    </row>
    <row r="19" spans="10:34" ht="19.5" thickBot="1">
      <c r="J19" s="12"/>
      <c r="K19">
        <f t="shared" si="8"/>
        <v>-0.22880000000000003</v>
      </c>
      <c r="L19">
        <f t="shared" si="1"/>
        <v>1.2532931577315967</v>
      </c>
      <c r="M19">
        <f t="shared" si="9"/>
        <v>0.26666666666666666</v>
      </c>
      <c r="N19">
        <f t="shared" si="2"/>
        <v>3.7866666666666632E-2</v>
      </c>
      <c r="O19" s="12">
        <f t="shared" si="3"/>
        <v>-2.1797511507936629E-3</v>
      </c>
      <c r="P19">
        <f t="shared" si="0"/>
        <v>-2.7318672028472713E-3</v>
      </c>
      <c r="Q19">
        <f t="shared" si="4"/>
        <v>-3.4148340035590892E-4</v>
      </c>
      <c r="R19">
        <v>-7.2121288799999997E-4</v>
      </c>
      <c r="S19" s="27">
        <f t="shared" si="10"/>
        <v>-7.8810401654694218E-7</v>
      </c>
      <c r="T19" s="27">
        <f t="shared" si="11"/>
        <v>-1.1307918610647949E-5</v>
      </c>
      <c r="U19" s="32">
        <f t="shared" si="5"/>
        <v>-1.9374096771329619E-10</v>
      </c>
      <c r="W19">
        <f t="shared" si="12"/>
        <v>0.26666666666666666</v>
      </c>
      <c r="X19">
        <f t="shared" si="6"/>
        <v>0.21333333333333335</v>
      </c>
      <c r="Y19" s="6">
        <f t="shared" si="15"/>
        <v>-6.7703733333333349E-2</v>
      </c>
      <c r="Z19" s="6"/>
      <c r="AA19" s="61">
        <f t="shared" si="13"/>
        <v>0.21333333333333335</v>
      </c>
      <c r="AB19" s="62">
        <f t="shared" si="16"/>
        <v>-6.7703733333333349E-2</v>
      </c>
      <c r="AC19" s="18">
        <v>4.3200000000000002E-2</v>
      </c>
      <c r="AD19" s="19">
        <v>0</v>
      </c>
      <c r="AE19" s="19">
        <v>-9.6644600000000004E-4</v>
      </c>
      <c r="AF19" s="19">
        <v>-0.192</v>
      </c>
      <c r="AG19" s="19">
        <v>2.8897010860000001</v>
      </c>
      <c r="AH19" s="19">
        <v>0</v>
      </c>
    </row>
    <row r="20" spans="10:34" ht="19.5" thickBot="1">
      <c r="J20" s="12"/>
      <c r="K20">
        <f t="shared" si="8"/>
        <v>-0.22440000000000004</v>
      </c>
      <c r="L20">
        <f t="shared" si="1"/>
        <v>1.561419498892145</v>
      </c>
      <c r="M20">
        <f t="shared" si="9"/>
        <v>0.3</v>
      </c>
      <c r="N20">
        <f t="shared" si="2"/>
        <v>7.5599999999999945E-2</v>
      </c>
      <c r="O20" s="12">
        <f t="shared" si="3"/>
        <v>-8.7763396012055517E-3</v>
      </c>
      <c r="P20">
        <f t="shared" si="0"/>
        <v>-1.3703547782221661E-2</v>
      </c>
      <c r="Q20">
        <f t="shared" si="4"/>
        <v>-1.7129434727777076E-3</v>
      </c>
      <c r="R20">
        <v>-3.6177366719999998E-3</v>
      </c>
      <c r="S20" s="27">
        <f t="shared" si="10"/>
        <v>-1.9830927111497143E-5</v>
      </c>
      <c r="T20" s="27">
        <f t="shared" si="11"/>
        <v>-2.846488587763818E-4</v>
      </c>
      <c r="U20" s="32">
        <f t="shared" si="5"/>
        <v>-1.2276513311482162E-7</v>
      </c>
      <c r="W20">
        <f t="shared" si="12"/>
        <v>0.3</v>
      </c>
      <c r="X20">
        <f t="shared" si="6"/>
        <v>0.24</v>
      </c>
      <c r="Y20" s="6">
        <f t="shared" si="15"/>
        <v>-8.1037200000000004E-2</v>
      </c>
      <c r="Z20" s="6"/>
      <c r="AA20" s="61">
        <f t="shared" si="13"/>
        <v>0.24000000000000002</v>
      </c>
      <c r="AB20" s="62">
        <f t="shared" si="16"/>
        <v>-8.1037200000000018E-2</v>
      </c>
      <c r="AC20" s="18">
        <v>6.3600000000000004E-2</v>
      </c>
      <c r="AD20" s="19">
        <v>0</v>
      </c>
      <c r="AE20" s="19">
        <v>-2.0959379999999999E-3</v>
      </c>
      <c r="AF20" s="19">
        <v>-0.186</v>
      </c>
      <c r="AG20" s="19">
        <v>3.5255224909999998</v>
      </c>
      <c r="AH20" s="19">
        <v>0</v>
      </c>
    </row>
    <row r="21" spans="10:34" ht="19.5" thickBot="1">
      <c r="J21" s="12"/>
      <c r="K21">
        <f t="shared" si="8"/>
        <v>-0.22000000000000006</v>
      </c>
      <c r="L21">
        <f t="shared" si="1"/>
        <v>1.8939393939393905</v>
      </c>
      <c r="M21">
        <f t="shared" si="9"/>
        <v>0.33333333333333331</v>
      </c>
      <c r="N21">
        <f t="shared" si="2"/>
        <v>0.11333333333333326</v>
      </c>
      <c r="O21" s="12">
        <f t="shared" si="3"/>
        <v>-2.0071692877924485E-2</v>
      </c>
      <c r="P21">
        <f t="shared" si="0"/>
        <v>-3.8014569844553883E-2</v>
      </c>
      <c r="Q21">
        <f t="shared" si="4"/>
        <v>-4.7518212305692354E-3</v>
      </c>
      <c r="R21">
        <v>-1.0035846480000001E-2</v>
      </c>
      <c r="S21" s="27">
        <f t="shared" si="10"/>
        <v>-1.5263865625680939E-4</v>
      </c>
      <c r="T21" s="27">
        <f t="shared" si="11"/>
        <v>-2.196869326216544E-3</v>
      </c>
      <c r="U21" s="32">
        <f t="shared" si="5"/>
        <v>-7.3125580454247441E-6</v>
      </c>
      <c r="W21">
        <f t="shared" si="12"/>
        <v>0.33333333333333331</v>
      </c>
      <c r="X21">
        <f t="shared" si="6"/>
        <v>0.26666666666666666</v>
      </c>
      <c r="Y21" s="6">
        <f t="shared" si="15"/>
        <v>-9.4370666666666686E-2</v>
      </c>
      <c r="Z21" s="6"/>
      <c r="AA21" s="61">
        <f t="shared" si="13"/>
        <v>0.26666666666666666</v>
      </c>
      <c r="AB21" s="62">
        <f t="shared" si="16"/>
        <v>-9.4370666666666686E-2</v>
      </c>
      <c r="AC21" s="18">
        <v>8.4000000000000005E-2</v>
      </c>
      <c r="AD21" s="19">
        <v>0</v>
      </c>
      <c r="AE21" s="19">
        <v>-3.6591039999999998E-3</v>
      </c>
      <c r="AF21" s="19">
        <v>-0.18</v>
      </c>
      <c r="AG21" s="19">
        <v>4.1771140569999998</v>
      </c>
      <c r="AH21" s="19">
        <v>0</v>
      </c>
    </row>
    <row r="22" spans="10:34" ht="19.5" thickBot="1">
      <c r="J22" s="12"/>
      <c r="K22">
        <f t="shared" si="8"/>
        <v>-0.21560000000000007</v>
      </c>
      <c r="L22">
        <f t="shared" si="1"/>
        <v>2.2472096853189338</v>
      </c>
      <c r="M22">
        <f t="shared" si="9"/>
        <v>0.36666666666666664</v>
      </c>
      <c r="N22">
        <f t="shared" si="2"/>
        <v>0.15106666666666657</v>
      </c>
      <c r="O22" s="22">
        <f>-0.500005*N22+0.038964</f>
        <v>-3.6570088666666625E-2</v>
      </c>
      <c r="P22">
        <f t="shared" si="0"/>
        <v>-8.2180657444705416E-2</v>
      </c>
      <c r="Q22">
        <f t="shared" si="4"/>
        <v>-1.0272582180588177E-2</v>
      </c>
      <c r="T22" s="26">
        <f t="shared" ref="T22:T39" si="17">-0.500005*P22+0.038964</f>
        <v>8.0054739625639942E-2</v>
      </c>
      <c r="U22" s="26">
        <f>-0.500005*T22+0.038964</f>
        <v>-1.0637700865181038E-3</v>
      </c>
      <c r="W22">
        <f t="shared" si="12"/>
        <v>0.36666666666666664</v>
      </c>
      <c r="X22">
        <f t="shared" si="6"/>
        <v>0.29333333333333333</v>
      </c>
      <c r="Y22" s="6">
        <f t="shared" si="15"/>
        <v>-0.10770413333333334</v>
      </c>
      <c r="Z22" s="6"/>
      <c r="AA22" s="61">
        <f t="shared" si="13"/>
        <v>0.29333333333333333</v>
      </c>
      <c r="AB22" s="62">
        <f t="shared" si="16"/>
        <v>-0.10770413333333334</v>
      </c>
      <c r="AC22" s="18">
        <v>0.10440000000000001</v>
      </c>
      <c r="AD22" s="19">
        <v>0</v>
      </c>
      <c r="AE22" s="19">
        <v>-5.6580609999999998E-3</v>
      </c>
      <c r="AF22" s="19">
        <v>-0.17399999999999999</v>
      </c>
      <c r="AG22" s="19">
        <v>4.8284484839999999</v>
      </c>
      <c r="AH22" s="19">
        <v>0</v>
      </c>
    </row>
    <row r="23" spans="10:34" ht="19.5" thickBot="1">
      <c r="J23" s="12"/>
      <c r="K23">
        <f t="shared" si="8"/>
        <v>-0.21120000000000008</v>
      </c>
      <c r="L23">
        <f t="shared" si="1"/>
        <v>2.6173598697918599</v>
      </c>
      <c r="M23">
        <f t="shared" si="9"/>
        <v>0.39999999999999997</v>
      </c>
      <c r="N23">
        <f t="shared" si="2"/>
        <v>0.18879999999999988</v>
      </c>
      <c r="O23" s="12">
        <f t="shared" ref="O23:O39" si="18">-0.500005*N23+0.038964</f>
        <v>-5.5436943999999946E-2</v>
      </c>
      <c r="P23">
        <f t="shared" si="0"/>
        <v>-0.1450984325294985</v>
      </c>
      <c r="Q23">
        <f t="shared" si="4"/>
        <v>-1.8137304066187313E-2</v>
      </c>
      <c r="T23" s="27">
        <f t="shared" si="17"/>
        <v>0.1115139417569119</v>
      </c>
      <c r="U23" s="27">
        <f t="shared" ref="U23:U28" si="19">-0.500005*T23+0.038964</f>
        <v>-1.6793528448164736E-2</v>
      </c>
      <c r="W23">
        <f t="shared" si="12"/>
        <v>0.39999999999999997</v>
      </c>
      <c r="X23">
        <f t="shared" si="6"/>
        <v>0.32</v>
      </c>
      <c r="Y23" s="6">
        <f t="shared" si="15"/>
        <v>-0.12103760000000002</v>
      </c>
      <c r="Z23" s="6"/>
      <c r="AA23" s="61">
        <f t="shared" si="13"/>
        <v>0.32</v>
      </c>
      <c r="AB23" s="62">
        <f t="shared" si="16"/>
        <v>-0.12103760000000002</v>
      </c>
      <c r="AC23" s="18">
        <v>0.12479999999999999</v>
      </c>
      <c r="AD23" s="19">
        <v>0</v>
      </c>
      <c r="AE23" s="19">
        <v>-8.0955369999999999E-3</v>
      </c>
      <c r="AF23" s="19">
        <v>-0.16800000000000001</v>
      </c>
      <c r="AG23" s="19">
        <v>5.4635047930000002</v>
      </c>
      <c r="AH23" s="19">
        <v>0</v>
      </c>
    </row>
    <row r="24" spans="10:34" ht="19.5" thickBot="1">
      <c r="J24" s="12"/>
      <c r="K24">
        <f t="shared" si="8"/>
        <v>-0.20680000000000009</v>
      </c>
      <c r="L24">
        <f t="shared" si="1"/>
        <v>3.0003345044781771</v>
      </c>
      <c r="M24">
        <f t="shared" si="9"/>
        <v>0.43333333333333329</v>
      </c>
      <c r="N24">
        <f t="shared" si="2"/>
        <v>0.2265333333333332</v>
      </c>
      <c r="O24" s="12">
        <f t="shared" si="18"/>
        <v>-7.4303799333333267E-2</v>
      </c>
      <c r="P24">
        <f t="shared" si="0"/>
        <v>-0.22293625295362238</v>
      </c>
      <c r="Q24">
        <f t="shared" si="4"/>
        <v>-2.7867031619202797E-2</v>
      </c>
      <c r="T24" s="27">
        <f t="shared" si="17"/>
        <v>0.15043324115807596</v>
      </c>
      <c r="U24" s="27">
        <f t="shared" si="19"/>
        <v>-3.6253372745243775E-2</v>
      </c>
      <c r="W24">
        <f t="shared" si="12"/>
        <v>0.43333333333333329</v>
      </c>
      <c r="X24">
        <f t="shared" si="6"/>
        <v>0.34666666666666668</v>
      </c>
      <c r="Y24" s="6">
        <f t="shared" si="15"/>
        <v>-0.13437106666666668</v>
      </c>
      <c r="Z24" s="6"/>
      <c r="AA24" s="61">
        <f t="shared" si="13"/>
        <v>0.34666666666666668</v>
      </c>
      <c r="AB24" s="62">
        <f t="shared" si="16"/>
        <v>-0.13437106666666668</v>
      </c>
      <c r="AC24" s="18">
        <v>0.1452</v>
      </c>
      <c r="AD24" s="19">
        <v>0</v>
      </c>
      <c r="AE24" s="19">
        <v>-1.0974889999999999E-2</v>
      </c>
      <c r="AF24" s="19">
        <v>-0.16200000000000001</v>
      </c>
      <c r="AG24" s="19">
        <v>6.0666624049999998</v>
      </c>
      <c r="AH24" s="19">
        <v>0</v>
      </c>
    </row>
    <row r="25" spans="10:34" ht="19.5" thickBot="1">
      <c r="J25" s="12"/>
      <c r="K25">
        <f t="shared" si="8"/>
        <v>-0.20240000000000011</v>
      </c>
      <c r="L25">
        <f t="shared" si="1"/>
        <v>3.3919376391376677</v>
      </c>
      <c r="M25">
        <f t="shared" si="9"/>
        <v>0.46666666666666662</v>
      </c>
      <c r="N25">
        <f t="shared" si="2"/>
        <v>0.26426666666666654</v>
      </c>
      <c r="O25" s="12">
        <f t="shared" si="18"/>
        <v>-9.3170654666666602E-2</v>
      </c>
      <c r="P25">
        <f t="shared" si="0"/>
        <v>-0.31602905042696405</v>
      </c>
      <c r="Q25">
        <f t="shared" si="4"/>
        <v>-3.9503631303370507E-2</v>
      </c>
      <c r="T25" s="27">
        <f t="shared" si="17"/>
        <v>0.19698010535873417</v>
      </c>
      <c r="U25" s="27">
        <f t="shared" si="19"/>
        <v>-5.9527037579893888E-2</v>
      </c>
      <c r="W25">
        <f t="shared" si="12"/>
        <v>0.46666666666666662</v>
      </c>
      <c r="X25">
        <f t="shared" si="6"/>
        <v>0.37333333333333329</v>
      </c>
      <c r="Y25" s="6">
        <f t="shared" si="15"/>
        <v>-0.14770453333333333</v>
      </c>
      <c r="Z25" s="6"/>
      <c r="AA25" s="61">
        <f t="shared" si="13"/>
        <v>0.37333333333333335</v>
      </c>
      <c r="AB25" s="62">
        <f t="shared" si="16"/>
        <v>-0.14770453333333336</v>
      </c>
      <c r="AC25" s="18">
        <v>0.1656</v>
      </c>
      <c r="AD25" s="20">
        <v>-1.2E-5</v>
      </c>
      <c r="AE25" s="19">
        <v>-1.4300131000000001E-2</v>
      </c>
      <c r="AF25" s="19">
        <v>-0.156</v>
      </c>
      <c r="AG25" s="19">
        <v>6.6230853529999996</v>
      </c>
      <c r="AH25" s="20">
        <v>-1.19255E-5</v>
      </c>
    </row>
    <row r="26" spans="10:34" ht="19.5" thickBot="1">
      <c r="J26" s="12"/>
      <c r="K26">
        <f t="shared" si="8"/>
        <v>-0.19800000000000012</v>
      </c>
      <c r="L26">
        <f t="shared" si="1"/>
        <v>3.7878787878787783</v>
      </c>
      <c r="M26">
        <f t="shared" si="9"/>
        <v>0.49999999999999994</v>
      </c>
      <c r="N26">
        <f t="shared" si="2"/>
        <v>0.30199999999999982</v>
      </c>
      <c r="O26" s="12">
        <f t="shared" si="18"/>
        <v>-0.11203750999999992</v>
      </c>
      <c r="P26">
        <f t="shared" si="0"/>
        <v>-0.42438450757575619</v>
      </c>
      <c r="Q26">
        <f t="shared" si="4"/>
        <v>-5.3048063446969523E-2</v>
      </c>
      <c r="T26" s="27">
        <f t="shared" si="17"/>
        <v>0.25115837571041599</v>
      </c>
      <c r="U26" s="27">
        <f t="shared" si="19"/>
        <v>-8.6616443647086566E-2</v>
      </c>
      <c r="W26">
        <f t="shared" si="12"/>
        <v>0.49999999999999994</v>
      </c>
      <c r="X26">
        <f t="shared" si="6"/>
        <v>0.39999999999999997</v>
      </c>
      <c r="Y26" s="6">
        <f t="shared" si="15"/>
        <v>-0.16103799999999999</v>
      </c>
      <c r="Z26" s="6"/>
      <c r="AA26" s="61">
        <f t="shared" si="13"/>
        <v>0.4</v>
      </c>
      <c r="AB26" s="62">
        <f t="shared" si="16"/>
        <v>-0.16103800000000001</v>
      </c>
      <c r="AC26" s="18">
        <v>0.186</v>
      </c>
      <c r="AD26" s="19">
        <v>-1.7000000000000001E-4</v>
      </c>
      <c r="AE26" s="19">
        <v>-1.8075951999999999E-2</v>
      </c>
      <c r="AF26" s="19">
        <v>-0.15</v>
      </c>
      <c r="AG26" s="19">
        <v>7.1190872150000004</v>
      </c>
      <c r="AH26" s="19">
        <v>-1.6771599999999999E-4</v>
      </c>
    </row>
    <row r="27" spans="10:34" ht="19.5" thickBot="1">
      <c r="J27" s="12"/>
      <c r="K27">
        <f t="shared" si="8"/>
        <v>-0.19360000000000013</v>
      </c>
      <c r="L27">
        <f t="shared" si="1"/>
        <v>4.1838199366198889</v>
      </c>
      <c r="M27">
        <f t="shared" si="9"/>
        <v>0.53333333333333333</v>
      </c>
      <c r="N27">
        <f t="shared" si="2"/>
        <v>0.33973333333333322</v>
      </c>
      <c r="O27" s="12">
        <f t="shared" si="18"/>
        <v>-0.1309043653333333</v>
      </c>
      <c r="P27">
        <f t="shared" si="0"/>
        <v>-0.54768029347217329</v>
      </c>
      <c r="Q27">
        <f t="shared" si="4"/>
        <v>-6.8460036684021661E-2</v>
      </c>
      <c r="T27" s="27">
        <f t="shared" si="17"/>
        <v>0.312806885137554</v>
      </c>
      <c r="U27" s="27">
        <f t="shared" si="19"/>
        <v>-0.1174410066032027</v>
      </c>
      <c r="W27">
        <f t="shared" si="12"/>
        <v>0.53333333333333333</v>
      </c>
      <c r="X27">
        <f t="shared" si="6"/>
        <v>0.42666666666666669</v>
      </c>
      <c r="Y27" s="6">
        <f t="shared" si="15"/>
        <v>-0.1743714666666667</v>
      </c>
      <c r="Z27" s="6"/>
      <c r="AA27" s="61">
        <f t="shared" si="13"/>
        <v>0.42666666666666669</v>
      </c>
      <c r="AB27" s="62">
        <f t="shared" si="16"/>
        <v>-0.1743714666666667</v>
      </c>
      <c r="AC27" s="18">
        <v>0.2064</v>
      </c>
      <c r="AD27" s="19">
        <v>-5.0000000000000001E-4</v>
      </c>
      <c r="AE27" s="19">
        <v>-2.2307761999999998E-2</v>
      </c>
      <c r="AF27" s="19">
        <v>-0.14399999999999999</v>
      </c>
      <c r="AG27" s="19">
        <v>7.5424677539999996</v>
      </c>
      <c r="AH27" s="19">
        <v>-5.0398200000000004E-4</v>
      </c>
    </row>
    <row r="28" spans="10:34" ht="19.5" thickBot="1">
      <c r="J28" s="12"/>
      <c r="K28">
        <f t="shared" si="8"/>
        <v>-0.18920000000000015</v>
      </c>
      <c r="L28">
        <f t="shared" si="1"/>
        <v>4.5754230712793795</v>
      </c>
      <c r="M28">
        <f t="shared" si="9"/>
        <v>0.56666666666666665</v>
      </c>
      <c r="N28">
        <f t="shared" si="2"/>
        <v>0.37746666666666651</v>
      </c>
      <c r="O28" s="12">
        <f t="shared" si="18"/>
        <v>-0.14977122066666659</v>
      </c>
      <c r="P28">
        <f t="shared" si="0"/>
        <v>-0.68526669845194133</v>
      </c>
      <c r="Q28">
        <f t="shared" si="4"/>
        <v>-8.5658337306492666E-2</v>
      </c>
      <c r="T28" s="27">
        <f t="shared" si="17"/>
        <v>0.38160077555946292</v>
      </c>
      <c r="U28" s="27">
        <f t="shared" si="19"/>
        <v>-0.15183829578360927</v>
      </c>
      <c r="W28">
        <f t="shared" si="12"/>
        <v>0.56666666666666665</v>
      </c>
      <c r="X28">
        <f t="shared" si="6"/>
        <v>0.45333333333333337</v>
      </c>
      <c r="Y28" s="6">
        <f t="shared" si="15"/>
        <v>-0.18770493333333338</v>
      </c>
      <c r="Z28" s="6"/>
      <c r="AA28" s="61">
        <f t="shared" si="13"/>
        <v>0.45333333333333337</v>
      </c>
      <c r="AB28" s="62">
        <f t="shared" si="16"/>
        <v>-0.18770493333333338</v>
      </c>
      <c r="AC28" s="18">
        <v>0.2268</v>
      </c>
      <c r="AD28" s="19">
        <v>-1.0200000000000001E-3</v>
      </c>
      <c r="AE28" s="19">
        <v>-2.7001725000000001E-2</v>
      </c>
      <c r="AF28" s="19">
        <v>-0.13800000000000001</v>
      </c>
      <c r="AG28" s="19">
        <v>7.8828130099999996</v>
      </c>
      <c r="AH28" s="19">
        <v>-1.0209119999999999E-3</v>
      </c>
    </row>
    <row r="29" spans="10:34" ht="19.5" thickBot="1">
      <c r="J29" s="12"/>
      <c r="K29">
        <f t="shared" si="8"/>
        <v>-0.18480000000000016</v>
      </c>
      <c r="L29">
        <f t="shared" si="1"/>
        <v>4.9583977059656981</v>
      </c>
      <c r="M29">
        <f t="shared" si="9"/>
        <v>0.6</v>
      </c>
      <c r="N29">
        <f t="shared" si="2"/>
        <v>0.41519999999999979</v>
      </c>
      <c r="O29" s="12">
        <f t="shared" si="18"/>
        <v>-0.16863807599999991</v>
      </c>
      <c r="P29">
        <f t="shared" si="0"/>
        <v>-0.83617464917686857</v>
      </c>
      <c r="Q29">
        <f t="shared" si="4"/>
        <v>-0.10452183114710857</v>
      </c>
      <c r="T29" s="27">
        <f t="shared" si="17"/>
        <v>0.45705550546168017</v>
      </c>
      <c r="U29" s="27">
        <f t="shared" ref="U29:U39" si="20">-0.500005*T29+0.038964</f>
        <v>-0.18956603800836741</v>
      </c>
      <c r="W29">
        <f t="shared" si="12"/>
        <v>0.6</v>
      </c>
      <c r="X29">
        <f t="shared" si="6"/>
        <v>0.48</v>
      </c>
      <c r="Y29" s="6">
        <f t="shared" si="15"/>
        <v>-0.20103840000000001</v>
      </c>
      <c r="Z29" s="6"/>
      <c r="AA29" s="61">
        <f t="shared" si="13"/>
        <v>0.48000000000000004</v>
      </c>
      <c r="AB29" s="62">
        <f t="shared" si="16"/>
        <v>-0.20103840000000003</v>
      </c>
      <c r="AC29" s="18">
        <v>0.2472</v>
      </c>
      <c r="AD29" s="19">
        <v>-1.72E-3</v>
      </c>
      <c r="AE29" s="19">
        <v>-3.2164811000000001E-2</v>
      </c>
      <c r="AF29" s="19">
        <v>-0.13200000000000001</v>
      </c>
      <c r="AG29" s="19">
        <v>8.131751457</v>
      </c>
      <c r="AH29" s="19">
        <v>-1.7187960000000001E-3</v>
      </c>
    </row>
    <row r="30" spans="10:34" ht="19.5" thickBot="1">
      <c r="J30" s="12"/>
      <c r="K30">
        <f t="shared" si="8"/>
        <v>-0.18040000000000017</v>
      </c>
      <c r="L30">
        <f t="shared" si="1"/>
        <v>5.3285478904386236</v>
      </c>
      <c r="M30">
        <f t="shared" si="9"/>
        <v>0.6333333333333333</v>
      </c>
      <c r="N30">
        <f t="shared" si="2"/>
        <v>0.45293333333333313</v>
      </c>
      <c r="O30" s="12">
        <f t="shared" si="18"/>
        <v>-0.18750493133333324</v>
      </c>
      <c r="P30">
        <f t="shared" si="0"/>
        <v>-0.99912900630307178</v>
      </c>
      <c r="Q30">
        <f t="shared" si="4"/>
        <v>-0.12489112578788397</v>
      </c>
      <c r="T30" s="27">
        <f t="shared" si="17"/>
        <v>0.53853349879656742</v>
      </c>
      <c r="U30" s="27">
        <f t="shared" si="20"/>
        <v>-0.23030544206577769</v>
      </c>
      <c r="W30">
        <f t="shared" si="12"/>
        <v>0.6333333333333333</v>
      </c>
      <c r="X30">
        <f t="shared" si="6"/>
        <v>0.50666666666666671</v>
      </c>
      <c r="Y30" s="6">
        <f t="shared" si="15"/>
        <v>-0.21437186666666669</v>
      </c>
      <c r="Z30" s="6"/>
      <c r="AA30" s="61">
        <f t="shared" si="13"/>
        <v>0.50666666666666671</v>
      </c>
      <c r="AB30" s="62">
        <f t="shared" si="16"/>
        <v>-0.21437186666666669</v>
      </c>
      <c r="AC30" s="18">
        <v>0.2676</v>
      </c>
      <c r="AD30" s="19">
        <v>-2.5999999999999999E-3</v>
      </c>
      <c r="AE30" s="19">
        <v>-3.5735289000000003E-2</v>
      </c>
      <c r="AF30" s="19">
        <v>-0.126</v>
      </c>
      <c r="AG30" s="19">
        <v>8.2831599170000008</v>
      </c>
      <c r="AH30" s="19">
        <v>-2.5980280000000001E-3</v>
      </c>
    </row>
    <row r="31" spans="10:34" ht="19.5" thickBot="1">
      <c r="J31" s="12"/>
      <c r="K31">
        <f t="shared" si="8"/>
        <v>-0.17600000000000018</v>
      </c>
      <c r="L31">
        <f t="shared" si="1"/>
        <v>5.6818181818181683</v>
      </c>
      <c r="M31">
        <f t="shared" si="9"/>
        <v>0.66666666666666663</v>
      </c>
      <c r="N31">
        <f t="shared" si="2"/>
        <v>0.49066666666666647</v>
      </c>
      <c r="O31" s="12">
        <f t="shared" si="18"/>
        <v>-0.20637178666666658</v>
      </c>
      <c r="P31">
        <f t="shared" si="0"/>
        <v>-1.1725669696969665</v>
      </c>
      <c r="Q31">
        <f t="shared" si="4"/>
        <v>-0.14657087121212081</v>
      </c>
      <c r="T31" s="27">
        <f t="shared" si="17"/>
        <v>0.62525334768333174</v>
      </c>
      <c r="U31" s="27">
        <f t="shared" si="20"/>
        <v>-0.2736658001084043</v>
      </c>
      <c r="W31">
        <f t="shared" si="12"/>
        <v>0.66666666666666663</v>
      </c>
      <c r="X31">
        <f t="shared" si="6"/>
        <v>0.53333333333333333</v>
      </c>
      <c r="Y31" s="6">
        <f t="shared" si="15"/>
        <v>-0.22770533333333337</v>
      </c>
      <c r="Z31" s="6"/>
      <c r="AA31" s="61">
        <f t="shared" si="13"/>
        <v>0.53333333333333333</v>
      </c>
      <c r="AB31" s="62">
        <f t="shared" si="16"/>
        <v>-0.22770533333333337</v>
      </c>
      <c r="AC31" s="18">
        <v>0.28799999999999998</v>
      </c>
      <c r="AD31" s="19">
        <v>-3.6600000000000001E-3</v>
      </c>
      <c r="AE31" s="19">
        <v>-3.8839784000000002E-2</v>
      </c>
      <c r="AF31" s="19">
        <v>-0.12</v>
      </c>
      <c r="AG31" s="19">
        <v>8.3333141709999996</v>
      </c>
      <c r="AH31" s="19">
        <v>-3.6591039999999998E-3</v>
      </c>
    </row>
    <row r="32" spans="10:34" ht="19.5" thickBot="1">
      <c r="J32" s="12"/>
      <c r="K32">
        <f t="shared" si="8"/>
        <v>-0.1716000000000002</v>
      </c>
      <c r="L32">
        <f t="shared" si="1"/>
        <v>6.0143380768654158</v>
      </c>
      <c r="M32">
        <f t="shared" si="9"/>
        <v>0.7</v>
      </c>
      <c r="N32">
        <f t="shared" si="2"/>
        <v>0.52839999999999976</v>
      </c>
      <c r="O32" s="12">
        <f t="shared" si="18"/>
        <v>-0.22523864199999988</v>
      </c>
      <c r="P32">
        <f t="shared" si="0"/>
        <v>-1.3546613409620571</v>
      </c>
      <c r="Q32">
        <f t="shared" si="4"/>
        <v>-0.16933266762025714</v>
      </c>
      <c r="T32" s="27">
        <f t="shared" si="17"/>
        <v>0.71630144378773342</v>
      </c>
      <c r="U32" s="27">
        <f t="shared" si="20"/>
        <v>-0.31919030340108567</v>
      </c>
      <c r="W32">
        <f t="shared" si="12"/>
        <v>0.7</v>
      </c>
      <c r="X32">
        <f t="shared" si="6"/>
        <v>0.55999999999999994</v>
      </c>
      <c r="Y32" s="6">
        <f t="shared" si="15"/>
        <v>-0.2410388</v>
      </c>
      <c r="Z32" s="6"/>
      <c r="AA32" s="61">
        <f t="shared" si="13"/>
        <v>0.55999999999999994</v>
      </c>
      <c r="AB32" s="62">
        <f t="shared" si="16"/>
        <v>-0.2410388</v>
      </c>
      <c r="AC32" s="18">
        <v>0.30840000000000001</v>
      </c>
      <c r="AD32" s="19">
        <v>-4.8999999999999998E-3</v>
      </c>
      <c r="AE32" s="19">
        <v>-4.1147282E-2</v>
      </c>
      <c r="AF32" s="19">
        <v>-0.114</v>
      </c>
      <c r="AG32" s="19">
        <v>8.2809805680000004</v>
      </c>
      <c r="AH32" s="19">
        <v>-4.9026269999999997E-3</v>
      </c>
    </row>
    <row r="33" spans="10:34" ht="19.5" thickBot="1">
      <c r="J33" s="12"/>
      <c r="K33">
        <f t="shared" si="8"/>
        <v>-0.16720000000000021</v>
      </c>
      <c r="L33">
        <f t="shared" si="1"/>
        <v>6.3224644180259633</v>
      </c>
      <c r="M33">
        <f t="shared" si="9"/>
        <v>0.73333333333333328</v>
      </c>
      <c r="N33">
        <f t="shared" si="2"/>
        <v>0.56613333333333304</v>
      </c>
      <c r="O33" s="12">
        <f t="shared" si="18"/>
        <v>-0.2441054973333332</v>
      </c>
      <c r="P33">
        <f t="shared" si="0"/>
        <v>-1.5433483211345309</v>
      </c>
      <c r="Q33">
        <f t="shared" si="4"/>
        <v>-0.19291854014181636</v>
      </c>
      <c r="T33" s="27">
        <f t="shared" si="17"/>
        <v>0.81064587730887117</v>
      </c>
      <c r="U33" s="27">
        <f t="shared" si="20"/>
        <v>-0.36636299188382215</v>
      </c>
      <c r="W33">
        <f t="shared" si="12"/>
        <v>0.73333333333333328</v>
      </c>
      <c r="X33">
        <f t="shared" si="6"/>
        <v>0.58666666666666667</v>
      </c>
      <c r="Y33" s="6">
        <f t="shared" si="15"/>
        <v>-0.25437226666666668</v>
      </c>
      <c r="Z33" s="6"/>
      <c r="AA33" s="61">
        <f t="shared" si="13"/>
        <v>0.58666666666666656</v>
      </c>
      <c r="AB33" s="62">
        <f t="shared" si="16"/>
        <v>-0.25437226666666662</v>
      </c>
      <c r="AC33" s="18">
        <v>0.32879999999999998</v>
      </c>
      <c r="AD33" s="19">
        <v>-6.3299999999999997E-3</v>
      </c>
      <c r="AE33" s="19">
        <v>-4.2680707999999998E-2</v>
      </c>
      <c r="AF33" s="19">
        <v>-0.108</v>
      </c>
      <c r="AG33" s="19">
        <v>8.1274463640000008</v>
      </c>
      <c r="AH33" s="19">
        <v>-6.3293059999999998E-3</v>
      </c>
    </row>
    <row r="34" spans="10:34" ht="19.5" thickBot="1">
      <c r="J34" s="12"/>
      <c r="K34">
        <f t="shared" si="8"/>
        <v>-0.16280000000000022</v>
      </c>
      <c r="L34">
        <f t="shared" si="1"/>
        <v>6.6028213086264822</v>
      </c>
      <c r="M34">
        <f t="shared" si="9"/>
        <v>0.76666666666666661</v>
      </c>
      <c r="N34">
        <f t="shared" si="2"/>
        <v>0.60386666666666633</v>
      </c>
      <c r="O34" s="12">
        <f t="shared" si="18"/>
        <v>-0.26297235266666652</v>
      </c>
      <c r="P34">
        <f t="shared" si="0"/>
        <v>-1.7363594537671039</v>
      </c>
      <c r="Q34">
        <f t="shared" si="4"/>
        <v>-0.21704493172088798</v>
      </c>
      <c r="T34" s="27">
        <f t="shared" si="17"/>
        <v>0.90715240868082081</v>
      </c>
      <c r="U34" s="27">
        <f t="shared" si="20"/>
        <v>-0.41461674010245386</v>
      </c>
      <c r="W34">
        <f t="shared" si="12"/>
        <v>0.76666666666666661</v>
      </c>
      <c r="X34">
        <f t="shared" si="6"/>
        <v>0.61333333333333329</v>
      </c>
      <c r="Y34" s="6">
        <f t="shared" si="15"/>
        <v>-0.26770573333333331</v>
      </c>
      <c r="Z34" s="6"/>
      <c r="AA34" s="61">
        <f t="shared" si="13"/>
        <v>0.61333333333333317</v>
      </c>
      <c r="AB34" s="62">
        <f t="shared" si="16"/>
        <v>-0.26770573333333325</v>
      </c>
      <c r="AC34" s="18">
        <v>0.34920000000000001</v>
      </c>
      <c r="AD34" s="19">
        <v>-7.9399999999999991E-3</v>
      </c>
      <c r="AE34" s="19">
        <v>-4.3454810000000003E-2</v>
      </c>
      <c r="AF34" s="19">
        <v>-0.10199999999999999</v>
      </c>
      <c r="AG34" s="19">
        <v>7.8764880660000003</v>
      </c>
      <c r="AH34" s="19">
        <v>-7.9399599999999994E-3</v>
      </c>
    </row>
    <row r="35" spans="10:34" ht="19.5" thickBot="1">
      <c r="J35" s="12"/>
      <c r="K35">
        <f t="shared" si="8"/>
        <v>-0.15840000000000024</v>
      </c>
      <c r="L35">
        <f t="shared" si="1"/>
        <v>6.8523370999050917</v>
      </c>
      <c r="M35">
        <f t="shared" si="9"/>
        <v>0.79999999999999993</v>
      </c>
      <c r="N35">
        <f t="shared" si="2"/>
        <v>0.64159999999999973</v>
      </c>
      <c r="O35" s="12">
        <f t="shared" si="18"/>
        <v>-0.2818392079999999</v>
      </c>
      <c r="P35">
        <f t="shared" si="0"/>
        <v>-1.9312572611862673</v>
      </c>
      <c r="Q35">
        <f t="shared" si="4"/>
        <v>-0.24140715764828341</v>
      </c>
      <c r="T35" s="27">
        <f t="shared" si="17"/>
        <v>1.0046022868794395</v>
      </c>
      <c r="U35" s="27">
        <f t="shared" si="20"/>
        <v>-0.46334216645115422</v>
      </c>
      <c r="W35">
        <f t="shared" si="12"/>
        <v>0.79999999999999993</v>
      </c>
      <c r="X35">
        <f t="shared" si="6"/>
        <v>0.64</v>
      </c>
      <c r="Y35" s="6">
        <f t="shared" si="15"/>
        <v>-0.28103920000000004</v>
      </c>
      <c r="Z35" s="6"/>
      <c r="AA35" s="61">
        <f t="shared" si="13"/>
        <v>0.63999999999999979</v>
      </c>
      <c r="AB35" s="62">
        <f t="shared" si="16"/>
        <v>-0.28103919999999993</v>
      </c>
      <c r="AC35" s="18">
        <v>0.36959999999999998</v>
      </c>
      <c r="AD35" s="19">
        <v>-9.7400000000000004E-3</v>
      </c>
      <c r="AE35" s="19">
        <v>-4.3454810000000003E-2</v>
      </c>
      <c r="AF35" s="19">
        <v>-9.6000000000000002E-2</v>
      </c>
      <c r="AG35" s="19">
        <v>7.5342785340000002</v>
      </c>
      <c r="AH35" s="19">
        <v>-9.7355180000000003E-3</v>
      </c>
    </row>
    <row r="36" spans="10:34" ht="19.5" thickBot="1">
      <c r="J36" s="12"/>
      <c r="K36">
        <f t="shared" si="8"/>
        <v>-0.15400000000000025</v>
      </c>
      <c r="L36">
        <f t="shared" si="1"/>
        <v>7.0682780446380145</v>
      </c>
      <c r="M36">
        <f t="shared" si="9"/>
        <v>0.83333333333333326</v>
      </c>
      <c r="N36">
        <f t="shared" si="2"/>
        <v>0.67933333333333301</v>
      </c>
      <c r="O36" s="12">
        <f t="shared" si="18"/>
        <v>-0.30070606333333322</v>
      </c>
      <c r="P36">
        <f t="shared" si="0"/>
        <v>-2.1254740653485276</v>
      </c>
      <c r="Q36">
        <f t="shared" si="4"/>
        <v>-0.26568425816856595</v>
      </c>
      <c r="T36" s="27">
        <f t="shared" si="17"/>
        <v>1.1017116600445906</v>
      </c>
      <c r="U36" s="27">
        <f t="shared" si="20"/>
        <v>-0.51189733858059561</v>
      </c>
      <c r="W36">
        <f t="shared" si="12"/>
        <v>0.83333333333333326</v>
      </c>
      <c r="X36">
        <f t="shared" si="6"/>
        <v>0.66666666666666663</v>
      </c>
      <c r="Y36" s="6">
        <f t="shared" si="15"/>
        <v>-0.29437266666666667</v>
      </c>
      <c r="Z36" s="6"/>
      <c r="AA36" s="61">
        <f t="shared" si="13"/>
        <v>0.66666666666666641</v>
      </c>
      <c r="AB36" s="62">
        <f t="shared" si="16"/>
        <v>-0.29437266666666656</v>
      </c>
      <c r="AC36" s="18">
        <v>0.39</v>
      </c>
      <c r="AD36" s="19">
        <v>-1.172E-2</v>
      </c>
      <c r="AE36" s="19">
        <v>-4.3454810000000003E-2</v>
      </c>
      <c r="AF36" s="19">
        <v>-0.09</v>
      </c>
      <c r="AG36" s="19">
        <v>7.1092351520000001</v>
      </c>
      <c r="AH36" s="19">
        <v>-1.1717023E-2</v>
      </c>
    </row>
    <row r="37" spans="10:34" ht="19.5" thickBot="1">
      <c r="J37" s="12"/>
      <c r="K37">
        <f t="shared" si="8"/>
        <v>-0.14960000000000026</v>
      </c>
      <c r="L37">
        <f t="shared" si="1"/>
        <v>7.248278248646205</v>
      </c>
      <c r="M37">
        <f t="shared" si="9"/>
        <v>0.86666666666666659</v>
      </c>
      <c r="N37">
        <f t="shared" si="2"/>
        <v>0.7170666666666663</v>
      </c>
      <c r="O37" s="12">
        <f t="shared" si="18"/>
        <v>-0.31957291866666648</v>
      </c>
      <c r="P37">
        <f t="shared" si="0"/>
        <v>-2.3163534352279815</v>
      </c>
      <c r="Q37">
        <f t="shared" si="4"/>
        <v>-0.28954417940349769</v>
      </c>
      <c r="T37" s="27">
        <f t="shared" si="17"/>
        <v>1.197152299381167</v>
      </c>
      <c r="U37" s="27">
        <f t="shared" si="20"/>
        <v>-0.55961813545208039</v>
      </c>
      <c r="W37">
        <f t="shared" si="12"/>
        <v>0.86666666666666659</v>
      </c>
      <c r="X37">
        <f t="shared" si="6"/>
        <v>0.69333333333333336</v>
      </c>
      <c r="Y37" s="6">
        <f t="shared" si="15"/>
        <v>-0.30770613333333335</v>
      </c>
      <c r="Z37" s="6"/>
      <c r="AA37" s="61">
        <f t="shared" si="13"/>
        <v>0.69333333333333302</v>
      </c>
      <c r="AB37" s="62">
        <f t="shared" si="16"/>
        <v>-0.30770613333333319</v>
      </c>
      <c r="AC37" s="18">
        <v>0.41039999999999999</v>
      </c>
      <c r="AD37" s="19">
        <v>-1.389E-2</v>
      </c>
      <c r="AE37" s="19">
        <v>-4.3454810000000003E-2</v>
      </c>
      <c r="AF37" s="19">
        <v>-8.4000000000000005E-2</v>
      </c>
      <c r="AG37" s="19">
        <v>6.6118127790000001</v>
      </c>
      <c r="AH37" s="19">
        <v>-1.3885636999999999E-2</v>
      </c>
    </row>
    <row r="38" spans="10:34" ht="19.5" thickBot="1">
      <c r="J38" s="12"/>
      <c r="K38">
        <f t="shared" si="8"/>
        <v>-0.14520000000000027</v>
      </c>
      <c r="L38">
        <f t="shared" si="1"/>
        <v>7.3903655920270888</v>
      </c>
      <c r="M38">
        <f t="shared" si="9"/>
        <v>0.89999999999999991</v>
      </c>
      <c r="N38">
        <f t="shared" si="2"/>
        <v>0.75479999999999969</v>
      </c>
      <c r="O38" s="12">
        <f t="shared" si="18"/>
        <v>-0.33843977399999986</v>
      </c>
      <c r="P38">
        <f t="shared" si="0"/>
        <v>-2.5011936607430232</v>
      </c>
      <c r="Q38">
        <f t="shared" si="4"/>
        <v>-0.3126492075928779</v>
      </c>
      <c r="T38" s="27">
        <f t="shared" si="17"/>
        <v>1.2895733363398154</v>
      </c>
      <c r="U38" s="27">
        <f t="shared" si="20"/>
        <v>-0.6058291160365894</v>
      </c>
      <c r="W38">
        <f t="shared" si="12"/>
        <v>0.89999999999999991</v>
      </c>
      <c r="X38">
        <f t="shared" si="6"/>
        <v>0.72</v>
      </c>
      <c r="Y38" s="6">
        <f t="shared" si="15"/>
        <v>-0.32103960000000004</v>
      </c>
      <c r="Z38" s="6"/>
      <c r="AA38" s="61">
        <f t="shared" si="13"/>
        <v>0.71999999999999964</v>
      </c>
      <c r="AB38" s="62">
        <f t="shared" si="16"/>
        <v>-0.32103959999999987</v>
      </c>
      <c r="AC38" s="18">
        <v>0.43080000000000002</v>
      </c>
      <c r="AD38" s="19">
        <v>-1.6240000000000001E-2</v>
      </c>
      <c r="AE38" s="19">
        <v>-4.3454810000000003E-2</v>
      </c>
      <c r="AF38" s="19">
        <v>-7.8E-2</v>
      </c>
      <c r="AG38" s="19">
        <v>6.0542465930000002</v>
      </c>
      <c r="AH38" s="19">
        <v>-1.6242642000000002E-2</v>
      </c>
    </row>
    <row r="39" spans="10:34" ht="19.5" thickBot="1">
      <c r="J39" s="12"/>
      <c r="K39">
        <f t="shared" si="8"/>
        <v>-0.14080000000000029</v>
      </c>
      <c r="L39">
        <f t="shared" si="1"/>
        <v>7.4929833361128946</v>
      </c>
      <c r="M39">
        <f t="shared" si="9"/>
        <v>0.93333333333333324</v>
      </c>
      <c r="N39">
        <f t="shared" si="2"/>
        <v>0.79253333333333298</v>
      </c>
      <c r="O39" s="12">
        <f t="shared" si="18"/>
        <v>-0.35730662933333318</v>
      </c>
      <c r="P39">
        <f t="shared" si="0"/>
        <v>-2.6772926194773321</v>
      </c>
      <c r="Q39">
        <f t="shared" si="4"/>
        <v>-0.33466157743466651</v>
      </c>
      <c r="T39" s="27">
        <f t="shared" si="17"/>
        <v>1.3776236962017636</v>
      </c>
      <c r="U39" s="27">
        <f t="shared" si="20"/>
        <v>-0.64985473621936285</v>
      </c>
      <c r="W39">
        <f t="shared" si="12"/>
        <v>0.93333333333333324</v>
      </c>
      <c r="X39">
        <f t="shared" si="6"/>
        <v>0.74666666666666659</v>
      </c>
      <c r="Y39" s="6">
        <f t="shared" si="15"/>
        <v>-0.33437306666666666</v>
      </c>
      <c r="Z39" s="6"/>
      <c r="AA39" s="61">
        <f t="shared" si="13"/>
        <v>0.74666666666666626</v>
      </c>
      <c r="AB39" s="62">
        <f t="shared" si="16"/>
        <v>-0.3343730666666665</v>
      </c>
      <c r="AC39" s="18">
        <v>0.45119999999999999</v>
      </c>
      <c r="AD39" s="19">
        <v>-1.8790000000000001E-2</v>
      </c>
      <c r="AE39" s="19">
        <v>-4.3454810000000003E-2</v>
      </c>
      <c r="AF39" s="19">
        <v>-7.1999999999999995E-2</v>
      </c>
      <c r="AG39" s="19">
        <v>5.4502511379999996</v>
      </c>
      <c r="AH39" s="19">
        <v>-1.8789442999999999E-2</v>
      </c>
    </row>
    <row r="40" spans="10:34" ht="19.5" thickBot="1">
      <c r="J40" s="12"/>
      <c r="K40">
        <f t="shared" si="8"/>
        <v>-0.1364000000000003</v>
      </c>
      <c r="L40">
        <f t="shared" si="1"/>
        <v>7.5550071794252744</v>
      </c>
      <c r="M40">
        <f t="shared" si="9"/>
        <v>0.96666666666666656</v>
      </c>
      <c r="N40">
        <f t="shared" si="2"/>
        <v>0.83026666666666626</v>
      </c>
      <c r="O40" s="22">
        <f>0.500001*N40-0.761041</f>
        <v>-0.34590683640000014</v>
      </c>
      <c r="P40">
        <f t="shared" si="0"/>
        <v>-2.613328632414285</v>
      </c>
      <c r="Q40">
        <f t="shared" si="4"/>
        <v>-0.32666607905178563</v>
      </c>
      <c r="T40" s="26">
        <f t="shared" ref="T40:T56" si="21">0.500001*P40-0.761041</f>
        <v>-2.067707929535775</v>
      </c>
      <c r="U40" s="26">
        <f>0.500001*T40-0.761041</f>
        <v>-1.7948970324758169</v>
      </c>
      <c r="W40">
        <f t="shared" si="12"/>
        <v>0.96666666666666656</v>
      </c>
      <c r="X40">
        <f t="shared" si="6"/>
        <v>0.77333333333333332</v>
      </c>
      <c r="Y40" s="6">
        <f t="shared" si="15"/>
        <v>-0.34770653333333335</v>
      </c>
      <c r="Z40" s="6"/>
      <c r="AA40" s="61">
        <f t="shared" si="13"/>
        <v>0.77333333333333287</v>
      </c>
      <c r="AB40" s="62">
        <f t="shared" si="16"/>
        <v>-0.34770653333333312</v>
      </c>
      <c r="AC40" s="18">
        <v>0.47160000000000002</v>
      </c>
      <c r="AD40" s="19">
        <v>-2.1530000000000001E-2</v>
      </c>
      <c r="AE40" s="19">
        <v>-4.3454810000000003E-2</v>
      </c>
      <c r="AF40" s="19">
        <v>-6.6000000000000003E-2</v>
      </c>
      <c r="AG40" s="19">
        <v>4.8146829870000003</v>
      </c>
      <c r="AH40" s="19">
        <v>-2.1527576E-2</v>
      </c>
    </row>
    <row r="41" spans="10:34" ht="19.5" thickBot="1">
      <c r="J41" s="12"/>
      <c r="K41">
        <f t="shared" si="8"/>
        <v>-0.13200000000000031</v>
      </c>
      <c r="L41">
        <f t="shared" si="1"/>
        <v>7.5757575757575752</v>
      </c>
      <c r="M41">
        <f t="shared" si="9"/>
        <v>0.99999999999999989</v>
      </c>
      <c r="N41">
        <f t="shared" si="2"/>
        <v>0.86799999999999955</v>
      </c>
      <c r="O41" s="12">
        <f t="shared" ref="O41:O56" si="22">0.500001*N41-0.761041</f>
        <v>-0.32704013200000015</v>
      </c>
      <c r="P41">
        <f t="shared" si="0"/>
        <v>-2.4775767575757586</v>
      </c>
      <c r="Q41">
        <f t="shared" si="4"/>
        <v>-0.30969709469696982</v>
      </c>
      <c r="T41" s="27">
        <f t="shared" si="21"/>
        <v>-1.9998318563646369</v>
      </c>
      <c r="U41" s="27">
        <f t="shared" ref="U41:U56" si="23">0.500001*T41-0.761041</f>
        <v>-1.7609589280141749</v>
      </c>
      <c r="W41">
        <f t="shared" si="12"/>
        <v>0.99999999999999989</v>
      </c>
      <c r="X41">
        <f t="shared" si="6"/>
        <v>0.79999999999999993</v>
      </c>
      <c r="Y41" s="7">
        <f>0.500001*X41-0.761041</f>
        <v>-0.36104019999999998</v>
      </c>
      <c r="Z41" s="7"/>
      <c r="AA41" s="61">
        <f t="shared" si="13"/>
        <v>0.79999999999999949</v>
      </c>
      <c r="AB41" s="62">
        <f t="shared" si="16"/>
        <v>-0.36103999999999975</v>
      </c>
      <c r="AC41" s="18">
        <v>0.49199999999999999</v>
      </c>
      <c r="AD41" s="19">
        <v>-2.4459999999999999E-2</v>
      </c>
      <c r="AE41" s="19">
        <v>-4.3454810000000003E-2</v>
      </c>
      <c r="AF41" s="19">
        <v>-0.06</v>
      </c>
      <c r="AG41" s="19">
        <v>4.1631753109999998</v>
      </c>
      <c r="AH41" s="19">
        <v>-2.4458710000000002E-2</v>
      </c>
    </row>
    <row r="42" spans="10:34" ht="19.5" thickBot="1">
      <c r="J42" s="12"/>
      <c r="K42">
        <f t="shared" si="8"/>
        <v>-0.12760000000000032</v>
      </c>
      <c r="L42">
        <f t="shared" si="1"/>
        <v>7.5550071794252798</v>
      </c>
      <c r="M42">
        <f t="shared" si="9"/>
        <v>1.0333333333333332</v>
      </c>
      <c r="N42">
        <f t="shared" si="2"/>
        <v>0.90573333333333284</v>
      </c>
      <c r="O42" s="12">
        <f t="shared" si="22"/>
        <v>-0.30817342760000022</v>
      </c>
      <c r="P42">
        <f t="shared" si="0"/>
        <v>-2.3282524580260984</v>
      </c>
      <c r="Q42">
        <f t="shared" si="4"/>
        <v>-0.2910315572532623</v>
      </c>
      <c r="T42" s="27">
        <f t="shared" si="21"/>
        <v>-1.9251695572655074</v>
      </c>
      <c r="U42" s="27">
        <f t="shared" si="23"/>
        <v>-1.7236277038023111</v>
      </c>
      <c r="W42">
        <f t="shared" si="12"/>
        <v>1.0333333333333332</v>
      </c>
      <c r="X42">
        <f t="shared" si="6"/>
        <v>0.82666666666666666</v>
      </c>
      <c r="Y42" s="7">
        <f t="shared" ref="Y42:Y65" si="24">0.500001*X42-0.761041</f>
        <v>-0.34770683999999996</v>
      </c>
      <c r="Z42" s="7"/>
      <c r="AA42" s="61">
        <f t="shared" si="13"/>
        <v>0.82666666666666611</v>
      </c>
      <c r="AB42" s="62">
        <f>0.500001*AA42-0.761041</f>
        <v>-0.34770684000000024</v>
      </c>
      <c r="AC42" s="18">
        <v>0.51239999999999997</v>
      </c>
      <c r="AD42" s="19">
        <v>-2.758E-2</v>
      </c>
      <c r="AE42" s="19">
        <v>-4.3454810000000003E-2</v>
      </c>
      <c r="AF42" s="19">
        <v>-5.3999999999999999E-2</v>
      </c>
      <c r="AG42" s="19">
        <v>3.5117533480000001</v>
      </c>
      <c r="AH42" s="19">
        <v>-2.7584655E-2</v>
      </c>
    </row>
    <row r="43" spans="10:34" ht="19.5" thickBot="1">
      <c r="J43" s="12"/>
      <c r="K43">
        <f t="shared" si="8"/>
        <v>-0.12320000000000032</v>
      </c>
      <c r="L43">
        <f t="shared" si="1"/>
        <v>7.4929833361129061</v>
      </c>
      <c r="M43">
        <f t="shared" si="9"/>
        <v>1.0666666666666667</v>
      </c>
      <c r="N43">
        <f t="shared" si="2"/>
        <v>0.94346666666666634</v>
      </c>
      <c r="O43" s="12">
        <f t="shared" si="22"/>
        <v>-0.28930672320000012</v>
      </c>
      <c r="P43">
        <f t="shared" ref="P43:P72" si="25">L43*O43</f>
        <v>-2.16777045596303</v>
      </c>
      <c r="Q43">
        <f t="shared" si="4"/>
        <v>-0.27097130699537875</v>
      </c>
      <c r="T43" s="27">
        <f t="shared" si="21"/>
        <v>-1.8449283957519711</v>
      </c>
      <c r="U43" s="27">
        <f t="shared" si="23"/>
        <v>-1.6835070428043815</v>
      </c>
      <c r="W43">
        <f t="shared" si="12"/>
        <v>1.0666666666666667</v>
      </c>
      <c r="X43">
        <f t="shared" si="6"/>
        <v>0.85333333333333339</v>
      </c>
      <c r="Y43" s="7">
        <f t="shared" si="24"/>
        <v>-0.33437347999999989</v>
      </c>
      <c r="Z43" s="7"/>
      <c r="AA43" s="61">
        <f t="shared" si="13"/>
        <v>0.85333333333333272</v>
      </c>
      <c r="AB43" s="62">
        <f t="shared" ref="AB43:AB65" si="26">0.500001*AA43-0.761041</f>
        <v>-0.33437348000000022</v>
      </c>
      <c r="AC43" s="18">
        <v>0.53280000000000005</v>
      </c>
      <c r="AD43" s="19">
        <v>-3.091E-2</v>
      </c>
      <c r="AE43" s="19">
        <v>-4.3454810000000003E-2</v>
      </c>
      <c r="AF43" s="19">
        <v>-4.8000000000000001E-2</v>
      </c>
      <c r="AG43" s="19">
        <v>2.876440229</v>
      </c>
      <c r="AH43" s="19">
        <v>-3.0907363E-2</v>
      </c>
    </row>
    <row r="44" spans="10:34" ht="19.5" thickBot="1">
      <c r="J44" s="12"/>
      <c r="K44">
        <f t="shared" si="8"/>
        <v>-0.11880000000000032</v>
      </c>
      <c r="L44">
        <f t="shared" si="1"/>
        <v>7.3903655920271047</v>
      </c>
      <c r="M44">
        <f t="shared" si="9"/>
        <v>1.1000000000000001</v>
      </c>
      <c r="N44">
        <f t="shared" si="2"/>
        <v>0.98119999999999974</v>
      </c>
      <c r="O44" s="12">
        <f t="shared" si="22"/>
        <v>-0.27044001880000007</v>
      </c>
      <c r="P44">
        <f t="shared" si="25"/>
        <v>-1.9986506096466838</v>
      </c>
      <c r="Q44">
        <f t="shared" si="4"/>
        <v>-0.24983132620583548</v>
      </c>
      <c r="T44" s="27">
        <f t="shared" si="21"/>
        <v>-1.7603683034739515</v>
      </c>
      <c r="U44" s="27">
        <f t="shared" si="23"/>
        <v>-1.6412269121052794</v>
      </c>
      <c r="W44">
        <f t="shared" si="12"/>
        <v>1.1000000000000001</v>
      </c>
      <c r="X44">
        <f t="shared" si="6"/>
        <v>0.88000000000000012</v>
      </c>
      <c r="Y44" s="7">
        <f t="shared" si="24"/>
        <v>-0.32104011999999987</v>
      </c>
      <c r="Z44" s="7"/>
      <c r="AA44" s="61">
        <f t="shared" si="13"/>
        <v>0.87999999999999934</v>
      </c>
      <c r="AB44" s="62">
        <f t="shared" si="26"/>
        <v>-0.32104012000000026</v>
      </c>
      <c r="AC44" s="18">
        <v>0.55320000000000003</v>
      </c>
      <c r="AD44" s="19">
        <v>-3.4430000000000002E-2</v>
      </c>
      <c r="AE44" s="19">
        <v>-4.3454810000000003E-2</v>
      </c>
      <c r="AF44" s="19">
        <v>-4.2000000000000003E-2</v>
      </c>
      <c r="AG44" s="19">
        <v>2.2728628519999998</v>
      </c>
      <c r="AH44" s="19">
        <v>-3.4428939999999998E-2</v>
      </c>
    </row>
    <row r="45" spans="10:34" ht="19.5" thickBot="1">
      <c r="J45" s="12"/>
      <c r="K45">
        <f t="shared" si="8"/>
        <v>-0.11440000000000032</v>
      </c>
      <c r="L45">
        <f t="shared" si="1"/>
        <v>7.2482782486462263</v>
      </c>
      <c r="M45">
        <f t="shared" si="9"/>
        <v>1.1333333333333335</v>
      </c>
      <c r="N45">
        <f t="shared" si="2"/>
        <v>1.0189333333333332</v>
      </c>
      <c r="O45" s="12">
        <f t="shared" si="22"/>
        <v>-0.25157331439999997</v>
      </c>
      <c r="P45">
        <f t="shared" si="25"/>
        <v>-1.8234733827053582</v>
      </c>
      <c r="Q45">
        <f t="shared" si="4"/>
        <v>-0.22793417283816977</v>
      </c>
      <c r="T45" s="27">
        <f t="shared" si="21"/>
        <v>-1.6727795148260618</v>
      </c>
      <c r="U45" s="27">
        <f t="shared" si="23"/>
        <v>-1.5974324301925458</v>
      </c>
      <c r="W45">
        <f t="shared" si="12"/>
        <v>1.1333333333333335</v>
      </c>
      <c r="X45">
        <f t="shared" si="6"/>
        <v>0.90666666666666684</v>
      </c>
      <c r="Y45" s="7">
        <f t="shared" si="24"/>
        <v>-0.30770675999999986</v>
      </c>
      <c r="Z45" s="7"/>
      <c r="AA45" s="61">
        <f t="shared" si="13"/>
        <v>0.90666666666666595</v>
      </c>
      <c r="AB45" s="62">
        <f t="shared" si="26"/>
        <v>-0.3077067600000003</v>
      </c>
      <c r="AC45" s="18">
        <v>0.5736</v>
      </c>
      <c r="AD45" s="19">
        <v>-3.594E-2</v>
      </c>
      <c r="AE45" s="19">
        <v>-4.3454810000000003E-2</v>
      </c>
      <c r="AF45" s="19">
        <v>-3.5999999999999997E-2</v>
      </c>
      <c r="AG45" s="19">
        <v>1.7158675050000001</v>
      </c>
      <c r="AH45" s="19">
        <v>-3.5940498000000001E-2</v>
      </c>
    </row>
    <row r="46" spans="10:34" ht="19.5" thickBot="1">
      <c r="J46" s="12"/>
      <c r="K46">
        <f t="shared" si="8"/>
        <v>-0.11000000000000032</v>
      </c>
      <c r="L46">
        <f t="shared" si="1"/>
        <v>7.0682780446380384</v>
      </c>
      <c r="M46">
        <f t="shared" si="9"/>
        <v>1.166666666666667</v>
      </c>
      <c r="N46">
        <f t="shared" si="2"/>
        <v>1.0566666666666666</v>
      </c>
      <c r="O46" s="12">
        <f t="shared" si="22"/>
        <v>-0.23270660999999992</v>
      </c>
      <c r="P46">
        <f t="shared" si="25"/>
        <v>-1.644835022305146</v>
      </c>
      <c r="Q46">
        <f t="shared" si="4"/>
        <v>-0.20560437778814325</v>
      </c>
      <c r="T46" s="27">
        <f t="shared" si="21"/>
        <v>-1.5834601559875954</v>
      </c>
      <c r="U46" s="27">
        <f t="shared" si="23"/>
        <v>-1.5527726614539537</v>
      </c>
      <c r="W46">
        <f t="shared" si="12"/>
        <v>1.166666666666667</v>
      </c>
      <c r="X46">
        <f t="shared" si="6"/>
        <v>0.93333333333333357</v>
      </c>
      <c r="Y46" s="7">
        <f t="shared" si="24"/>
        <v>-0.29437339999999984</v>
      </c>
      <c r="Z46" s="7"/>
      <c r="AA46" s="61">
        <f t="shared" si="13"/>
        <v>0.93333333333333257</v>
      </c>
      <c r="AB46" s="62">
        <f t="shared" si="26"/>
        <v>-0.29437340000000034</v>
      </c>
      <c r="AC46" s="18">
        <v>0.59399999999999997</v>
      </c>
      <c r="AD46" s="19">
        <v>-3.8010000000000002E-2</v>
      </c>
      <c r="AE46" s="19">
        <v>-4.3454810000000003E-2</v>
      </c>
      <c r="AF46" s="19">
        <v>-0.03</v>
      </c>
      <c r="AG46" s="19">
        <v>1.2191546929999999</v>
      </c>
      <c r="AH46" s="19">
        <v>-3.8010685000000002E-2</v>
      </c>
    </row>
    <row r="47" spans="10:34" ht="19.5" thickBot="1">
      <c r="J47" s="12"/>
      <c r="K47">
        <f t="shared" si="8"/>
        <v>-0.10560000000000032</v>
      </c>
      <c r="L47">
        <f t="shared" si="1"/>
        <v>6.8523370999051201</v>
      </c>
      <c r="M47">
        <f t="shared" si="9"/>
        <v>1.2000000000000004</v>
      </c>
      <c r="N47">
        <f t="shared" si="2"/>
        <v>1.0944</v>
      </c>
      <c r="O47" s="12">
        <f t="shared" si="22"/>
        <v>-0.21383990559999988</v>
      </c>
      <c r="P47">
        <f t="shared" si="25"/>
        <v>-1.4653031185830878</v>
      </c>
      <c r="Q47">
        <f t="shared" si="4"/>
        <v>-0.18316288982288598</v>
      </c>
      <c r="T47" s="27">
        <f t="shared" si="21"/>
        <v>-1.4936940245946624</v>
      </c>
      <c r="U47" s="27">
        <f t="shared" si="23"/>
        <v>-1.507889505991356</v>
      </c>
      <c r="W47">
        <f t="shared" si="12"/>
        <v>1.2000000000000004</v>
      </c>
      <c r="X47">
        <f t="shared" si="6"/>
        <v>0.96000000000000041</v>
      </c>
      <c r="Y47" s="7">
        <f t="shared" si="24"/>
        <v>-0.28104003999999971</v>
      </c>
      <c r="Z47" s="7"/>
      <c r="AA47" s="61">
        <f t="shared" si="13"/>
        <v>0.95999999999999919</v>
      </c>
      <c r="AB47" s="62">
        <f t="shared" si="26"/>
        <v>-0.28104004000000032</v>
      </c>
      <c r="AC47" s="18">
        <v>0.61439999999999995</v>
      </c>
      <c r="AD47" s="19">
        <v>-3.9739999999999998E-2</v>
      </c>
      <c r="AE47" s="19">
        <v>-4.3454810000000003E-2</v>
      </c>
      <c r="AF47" s="19">
        <v>-2.4E-2</v>
      </c>
      <c r="AG47" s="19">
        <v>0.79494213899999999</v>
      </c>
      <c r="AH47" s="19">
        <v>-3.9743835999999998E-2</v>
      </c>
    </row>
    <row r="48" spans="10:34" ht="19.5" thickBot="1">
      <c r="J48" s="12"/>
      <c r="K48">
        <f t="shared" si="8"/>
        <v>-0.10120000000000032</v>
      </c>
      <c r="L48">
        <f t="shared" si="1"/>
        <v>6.6028213086265115</v>
      </c>
      <c r="M48">
        <f t="shared" si="9"/>
        <v>1.2333333333333338</v>
      </c>
      <c r="N48">
        <f t="shared" si="2"/>
        <v>1.1321333333333334</v>
      </c>
      <c r="O48" s="12">
        <f t="shared" si="22"/>
        <v>-0.19497320119999983</v>
      </c>
      <c r="P48">
        <f t="shared" si="25"/>
        <v>-1.287373207494483</v>
      </c>
      <c r="Q48">
        <f t="shared" si="4"/>
        <v>-0.16092165093681038</v>
      </c>
      <c r="T48" s="27">
        <f t="shared" si="21"/>
        <v>-1.404728891120449</v>
      </c>
      <c r="U48" s="27">
        <f t="shared" si="23"/>
        <v>-1.4634068502891155</v>
      </c>
      <c r="W48">
        <f t="shared" si="12"/>
        <v>1.2333333333333338</v>
      </c>
      <c r="X48">
        <f t="shared" si="6"/>
        <v>0.98666666666666714</v>
      </c>
      <c r="Y48" s="7">
        <f t="shared" si="24"/>
        <v>-0.2677066799999997</v>
      </c>
      <c r="Z48" s="7"/>
      <c r="AA48" s="61">
        <f t="shared" si="13"/>
        <v>0.9866666666666658</v>
      </c>
      <c r="AB48" s="62">
        <f t="shared" si="26"/>
        <v>-0.26770668000000036</v>
      </c>
      <c r="AC48" s="18">
        <v>0.63480000000000003</v>
      </c>
      <c r="AD48" s="19">
        <v>-4.1149999999999999E-2</v>
      </c>
      <c r="AE48" s="19">
        <v>-4.3454810000000003E-2</v>
      </c>
      <c r="AF48" s="19">
        <v>-1.7999999999999999E-2</v>
      </c>
      <c r="AG48" s="19">
        <v>0.45366426799999998</v>
      </c>
      <c r="AH48" s="19">
        <v>-4.1147282E-2</v>
      </c>
    </row>
    <row r="49" spans="10:34" ht="19.5" thickBot="1">
      <c r="J49" s="12"/>
      <c r="K49">
        <f t="shared" si="8"/>
        <v>-9.6800000000000316E-2</v>
      </c>
      <c r="L49">
        <f t="shared" si="1"/>
        <v>6.3224644180259997</v>
      </c>
      <c r="M49">
        <f t="shared" si="9"/>
        <v>1.2666666666666673</v>
      </c>
      <c r="N49">
        <f t="shared" si="2"/>
        <v>1.1698666666666671</v>
      </c>
      <c r="O49" s="12">
        <f t="shared" si="22"/>
        <v>-0.17610649679999979</v>
      </c>
      <c r="P49">
        <f t="shared" si="25"/>
        <v>-1.1134270598012082</v>
      </c>
      <c r="Q49">
        <f t="shared" si="4"/>
        <v>-0.13917838247515102</v>
      </c>
      <c r="T49" s="27">
        <f t="shared" si="21"/>
        <v>-1.317755643327664</v>
      </c>
      <c r="U49" s="27">
        <f t="shared" si="23"/>
        <v>-1.4199201394194754</v>
      </c>
      <c r="W49">
        <f t="shared" si="12"/>
        <v>1.2666666666666673</v>
      </c>
      <c r="X49">
        <f t="shared" si="6"/>
        <v>1.0133333333333339</v>
      </c>
      <c r="Y49" s="7">
        <f t="shared" si="24"/>
        <v>-0.25437331999999968</v>
      </c>
      <c r="Z49" s="7"/>
      <c r="AA49" s="61">
        <f t="shared" si="13"/>
        <v>1.0133333333333325</v>
      </c>
      <c r="AB49" s="62">
        <f t="shared" si="26"/>
        <v>-0.25437332000000035</v>
      </c>
      <c r="AC49" s="18">
        <v>0.6552</v>
      </c>
      <c r="AD49" s="19">
        <v>-4.2229999999999997E-2</v>
      </c>
      <c r="AE49" s="19">
        <v>-4.3454810000000003E-2</v>
      </c>
      <c r="AF49" s="19">
        <v>-1.2E-2</v>
      </c>
      <c r="AG49" s="19">
        <v>0.203715546</v>
      </c>
      <c r="AH49" s="19">
        <v>-4.2226800000000002E-2</v>
      </c>
    </row>
    <row r="50" spans="10:34" ht="19.5" thickBot="1">
      <c r="J50" s="12"/>
      <c r="K50">
        <f t="shared" si="8"/>
        <v>-9.2400000000000315E-2</v>
      </c>
      <c r="L50">
        <f t="shared" si="1"/>
        <v>6.0143380768654504</v>
      </c>
      <c r="M50">
        <f t="shared" si="9"/>
        <v>1.3000000000000007</v>
      </c>
      <c r="N50">
        <f t="shared" si="2"/>
        <v>1.2076000000000005</v>
      </c>
      <c r="O50" s="12">
        <f t="shared" si="22"/>
        <v>-0.15723979239999974</v>
      </c>
      <c r="P50">
        <f t="shared" si="25"/>
        <v>-0.94569327062973718</v>
      </c>
      <c r="Q50">
        <f t="shared" si="4"/>
        <v>-0.11821165882871715</v>
      </c>
      <c r="T50" s="27">
        <f t="shared" si="21"/>
        <v>-1.2338885810081393</v>
      </c>
      <c r="U50" s="27">
        <f t="shared" si="23"/>
        <v>-1.3779865243926506</v>
      </c>
      <c r="W50">
        <f t="shared" si="12"/>
        <v>1.3000000000000007</v>
      </c>
      <c r="X50">
        <f t="shared" si="6"/>
        <v>1.0400000000000007</v>
      </c>
      <c r="Y50" s="7">
        <f t="shared" si="24"/>
        <v>-0.24103995999999961</v>
      </c>
      <c r="Z50" s="7"/>
      <c r="AA50" s="61">
        <f t="shared" si="13"/>
        <v>1.0399999999999991</v>
      </c>
      <c r="AB50" s="62">
        <f t="shared" si="26"/>
        <v>-0.24103996000000039</v>
      </c>
      <c r="AC50" s="18">
        <v>0.67559999999999998</v>
      </c>
      <c r="AD50" s="19">
        <v>-4.299E-2</v>
      </c>
      <c r="AE50" s="19">
        <v>-4.3454810000000003E-2</v>
      </c>
      <c r="AF50" s="19">
        <v>-6.0000000000000001E-3</v>
      </c>
      <c r="AG50" s="19">
        <v>5.1244000999999997E-2</v>
      </c>
      <c r="AH50" s="19">
        <v>-4.2986743000000001E-2</v>
      </c>
    </row>
    <row r="51" spans="10:34" ht="19.5" thickBot="1">
      <c r="J51" s="12"/>
      <c r="K51">
        <f t="shared" si="8"/>
        <v>-8.8000000000000314E-2</v>
      </c>
      <c r="L51">
        <f t="shared" si="1"/>
        <v>5.6818181818182047</v>
      </c>
      <c r="M51">
        <f t="shared" si="9"/>
        <v>1.3333333333333341</v>
      </c>
      <c r="N51">
        <f t="shared" si="2"/>
        <v>1.2453333333333338</v>
      </c>
      <c r="O51" s="12">
        <f t="shared" si="22"/>
        <v>-0.1383730879999997</v>
      </c>
      <c r="P51">
        <f t="shared" si="25"/>
        <v>-0.78621072727272878</v>
      </c>
      <c r="Q51">
        <f t="shared" si="4"/>
        <v>-9.8276340909091098E-2</v>
      </c>
      <c r="T51" s="27">
        <f t="shared" si="21"/>
        <v>-1.1541471498470917</v>
      </c>
      <c r="U51" s="27">
        <f t="shared" si="23"/>
        <v>-1.3381157290706955</v>
      </c>
      <c r="W51">
        <f t="shared" si="12"/>
        <v>1.3333333333333341</v>
      </c>
      <c r="X51">
        <f t="shared" si="6"/>
        <v>1.0666666666666673</v>
      </c>
      <c r="Y51" s="7">
        <f t="shared" si="24"/>
        <v>-0.22770659999999965</v>
      </c>
      <c r="Z51" s="7"/>
      <c r="AA51" s="61">
        <f t="shared" si="13"/>
        <v>1.0666666666666658</v>
      </c>
      <c r="AB51" s="62">
        <f t="shared" si="26"/>
        <v>-0.22770660000000043</v>
      </c>
      <c r="AC51" s="18">
        <v>0.69599999999999995</v>
      </c>
      <c r="AD51" s="19">
        <v>-4.3430000000000003E-2</v>
      </c>
      <c r="AE51" s="19">
        <v>-4.3454810000000003E-2</v>
      </c>
      <c r="AF51" s="19">
        <v>0</v>
      </c>
      <c r="AG51" s="19">
        <v>0</v>
      </c>
      <c r="AH51" s="19">
        <v>-4.3430128999999998E-2</v>
      </c>
    </row>
    <row r="52" spans="10:34" ht="19.5" thickBot="1">
      <c r="J52" s="12"/>
      <c r="K52">
        <f t="shared" si="8"/>
        <v>-8.3600000000000313E-2</v>
      </c>
      <c r="L52">
        <f t="shared" si="1"/>
        <v>5.3285478904386618</v>
      </c>
      <c r="M52">
        <f t="shared" si="9"/>
        <v>1.3666666666666676</v>
      </c>
      <c r="N52">
        <f t="shared" si="2"/>
        <v>1.2830666666666672</v>
      </c>
      <c r="O52" s="12">
        <f t="shared" si="22"/>
        <v>-0.11950638359999965</v>
      </c>
      <c r="P52">
        <f t="shared" si="25"/>
        <v>-0.63679548822573162</v>
      </c>
      <c r="Q52">
        <f t="shared" si="4"/>
        <v>-7.9599436028216453E-2</v>
      </c>
      <c r="T52" s="27">
        <f t="shared" si="21"/>
        <v>-1.079439380908354</v>
      </c>
      <c r="U52" s="27">
        <f t="shared" si="23"/>
        <v>-1.3007617698935579</v>
      </c>
      <c r="W52">
        <f t="shared" si="12"/>
        <v>1.3666666666666676</v>
      </c>
      <c r="X52">
        <f t="shared" si="6"/>
        <v>1.0933333333333342</v>
      </c>
      <c r="Y52" s="7">
        <f t="shared" si="24"/>
        <v>-0.21437323999999958</v>
      </c>
      <c r="Z52" s="7"/>
      <c r="AA52" s="61">
        <f t="shared" si="13"/>
        <v>1.0933333333333324</v>
      </c>
      <c r="AB52" s="62">
        <f t="shared" si="26"/>
        <v>-0.21437324000000046</v>
      </c>
      <c r="AC52" s="18">
        <v>0.71640000000000004</v>
      </c>
      <c r="AD52" s="19">
        <v>-4.3560000000000001E-2</v>
      </c>
      <c r="AE52" s="19">
        <v>-4.3454810000000003E-2</v>
      </c>
      <c r="AF52" s="19">
        <v>0</v>
      </c>
      <c r="AG52" s="19">
        <v>0</v>
      </c>
      <c r="AH52" s="19">
        <v>-4.3557078999999999E-2</v>
      </c>
    </row>
    <row r="53" spans="10:34" ht="19.5" thickBot="1">
      <c r="J53" s="12"/>
      <c r="K53">
        <f t="shared" si="8"/>
        <v>-7.9200000000000312E-2</v>
      </c>
      <c r="L53">
        <f t="shared" si="1"/>
        <v>4.9583977059657354</v>
      </c>
      <c r="M53">
        <f t="shared" si="9"/>
        <v>1.400000000000001</v>
      </c>
      <c r="N53">
        <f t="shared" si="2"/>
        <v>1.3208000000000006</v>
      </c>
      <c r="O53" s="12">
        <f t="shared" si="22"/>
        <v>-0.10063967919999961</v>
      </c>
      <c r="P53">
        <f t="shared" si="25"/>
        <v>-0.49901155447440559</v>
      </c>
      <c r="Q53">
        <f t="shared" si="4"/>
        <v>-6.2376444309300699E-2</v>
      </c>
      <c r="T53" s="27">
        <f t="shared" si="21"/>
        <v>-1.0105472762487573</v>
      </c>
      <c r="U53" s="27">
        <f t="shared" si="23"/>
        <v>-1.2663156486716549</v>
      </c>
      <c r="W53">
        <f t="shared" si="12"/>
        <v>1.400000000000001</v>
      </c>
      <c r="X53">
        <f t="shared" si="6"/>
        <v>1.1200000000000008</v>
      </c>
      <c r="Y53" s="7">
        <f t="shared" si="24"/>
        <v>-0.2010398799999995</v>
      </c>
      <c r="Z53" s="7"/>
      <c r="AA53" s="61">
        <f t="shared" si="13"/>
        <v>1.119999999999999</v>
      </c>
      <c r="AB53" s="62">
        <f t="shared" si="26"/>
        <v>-0.20103988000000039</v>
      </c>
      <c r="AC53" s="18">
        <v>0.73680000000000001</v>
      </c>
      <c r="AD53" s="19">
        <v>-4.3560000000000001E-2</v>
      </c>
      <c r="AE53" s="19">
        <v>-4.3454810000000003E-2</v>
      </c>
      <c r="AF53" s="19">
        <v>0</v>
      </c>
      <c r="AG53" s="19">
        <v>0</v>
      </c>
      <c r="AH53" s="19">
        <v>0</v>
      </c>
    </row>
    <row r="54" spans="10:34" ht="19.5" thickBot="1">
      <c r="J54" s="12"/>
      <c r="K54">
        <f t="shared" si="8"/>
        <v>-7.4800000000000311E-2</v>
      </c>
      <c r="L54">
        <f t="shared" si="1"/>
        <v>4.5754230712794177</v>
      </c>
      <c r="M54">
        <f t="shared" si="9"/>
        <v>1.4333333333333345</v>
      </c>
      <c r="N54">
        <f t="shared" si="2"/>
        <v>1.3585333333333343</v>
      </c>
      <c r="O54" s="12">
        <f t="shared" si="22"/>
        <v>-8.1772974799999454E-2</v>
      </c>
      <c r="P54">
        <f t="shared" si="25"/>
        <v>-0.37414595550706792</v>
      </c>
      <c r="Q54">
        <f t="shared" si="4"/>
        <v>-4.676824443838349E-2</v>
      </c>
      <c r="T54" s="27">
        <f t="shared" si="21"/>
        <v>-0.94811435189948945</v>
      </c>
      <c r="U54" s="27">
        <f t="shared" si="23"/>
        <v>-1.2350991240640967</v>
      </c>
      <c r="W54">
        <f t="shared" si="12"/>
        <v>1.4333333333333345</v>
      </c>
      <c r="X54">
        <f t="shared" si="6"/>
        <v>1.1466666666666676</v>
      </c>
      <c r="Y54" s="7">
        <f t="shared" si="24"/>
        <v>-0.18770651999999943</v>
      </c>
      <c r="Z54" s="7"/>
      <c r="AA54" s="61">
        <f t="shared" si="13"/>
        <v>1.1466666666666656</v>
      </c>
      <c r="AB54" s="62">
        <f t="shared" si="26"/>
        <v>-0.18770652000000043</v>
      </c>
      <c r="AC54" s="18">
        <v>0.75719999999999998</v>
      </c>
      <c r="AD54" s="19">
        <v>-4.3560000000000001E-2</v>
      </c>
      <c r="AE54" s="19">
        <v>-4.3454810000000003E-2</v>
      </c>
      <c r="AF54" s="19">
        <v>0</v>
      </c>
      <c r="AG54" s="19">
        <v>0</v>
      </c>
      <c r="AH54" s="19">
        <v>0</v>
      </c>
    </row>
    <row r="55" spans="10:34" ht="19.5" thickBot="1">
      <c r="J55" s="12"/>
      <c r="K55">
        <f t="shared" si="8"/>
        <v>-7.040000000000031E-2</v>
      </c>
      <c r="L55">
        <f t="shared" si="1"/>
        <v>4.1838199366199262</v>
      </c>
      <c r="M55">
        <f t="shared" si="9"/>
        <v>1.4666666666666679</v>
      </c>
      <c r="N55">
        <f t="shared" si="2"/>
        <v>1.3962666666666677</v>
      </c>
      <c r="O55" s="12">
        <f t="shared" si="22"/>
        <v>-6.2906270399999409E-2</v>
      </c>
      <c r="P55">
        <f t="shared" si="25"/>
        <v>-0.26318850823792145</v>
      </c>
      <c r="Q55">
        <f t="shared" si="4"/>
        <v>-3.2898563529740181E-2</v>
      </c>
      <c r="T55" s="27">
        <f t="shared" si="21"/>
        <v>-0.89263551730746893</v>
      </c>
      <c r="U55" s="27">
        <f t="shared" si="23"/>
        <v>-1.2073596512892517</v>
      </c>
      <c r="W55">
        <f t="shared" si="12"/>
        <v>1.4666666666666679</v>
      </c>
      <c r="X55">
        <f t="shared" si="6"/>
        <v>1.1733333333333344</v>
      </c>
      <c r="Y55" s="7">
        <f t="shared" si="24"/>
        <v>-0.17437315999999936</v>
      </c>
      <c r="Z55" s="7"/>
      <c r="AA55" s="61">
        <f t="shared" si="13"/>
        <v>1.1733333333333322</v>
      </c>
      <c r="AB55" s="62">
        <f t="shared" si="26"/>
        <v>-0.17437316000000047</v>
      </c>
      <c r="AC55" s="18">
        <v>0.77759999999999996</v>
      </c>
      <c r="AD55" s="19">
        <v>-4.3560000000000001E-2</v>
      </c>
      <c r="AE55" s="19">
        <v>-4.3454810000000003E-2</v>
      </c>
      <c r="AF55" s="19">
        <v>0</v>
      </c>
      <c r="AG55" s="19">
        <v>0</v>
      </c>
      <c r="AH55" s="19">
        <v>0</v>
      </c>
    </row>
    <row r="56" spans="10:34" ht="19.5" thickBot="1">
      <c r="J56" s="12"/>
      <c r="K56">
        <f t="shared" si="8"/>
        <v>-6.6000000000000308E-2</v>
      </c>
      <c r="L56">
        <f t="shared" si="1"/>
        <v>3.7878787878788156</v>
      </c>
      <c r="M56">
        <f t="shared" si="9"/>
        <v>1.5000000000000013</v>
      </c>
      <c r="N56">
        <f t="shared" si="2"/>
        <v>1.4340000000000011</v>
      </c>
      <c r="O56" s="12">
        <f t="shared" si="22"/>
        <v>-4.4039565999999364E-2</v>
      </c>
      <c r="P56">
        <f t="shared" si="25"/>
        <v>-0.1668165378787867</v>
      </c>
      <c r="Q56">
        <f t="shared" si="4"/>
        <v>-2.0852067234848337E-2</v>
      </c>
      <c r="T56" s="27">
        <f t="shared" si="21"/>
        <v>-0.84444943575593123</v>
      </c>
      <c r="U56" s="27">
        <f t="shared" si="23"/>
        <v>-1.1832665623274012</v>
      </c>
      <c r="W56">
        <f t="shared" si="12"/>
        <v>1.5000000000000013</v>
      </c>
      <c r="X56">
        <f t="shared" si="6"/>
        <v>1.2000000000000011</v>
      </c>
      <c r="Y56" s="7">
        <f t="shared" si="24"/>
        <v>-0.1610397999999994</v>
      </c>
      <c r="Z56" s="7"/>
      <c r="AA56" s="61">
        <f t="shared" si="13"/>
        <v>1.1999999999999988</v>
      </c>
      <c r="AB56" s="62">
        <f t="shared" si="26"/>
        <v>-0.16103980000000051</v>
      </c>
      <c r="AC56" s="18">
        <v>0.79800000000000004</v>
      </c>
      <c r="AD56" s="19">
        <v>-4.3560000000000001E-2</v>
      </c>
      <c r="AE56" s="19">
        <v>-4.3454810000000003E-2</v>
      </c>
      <c r="AF56" s="19">
        <v>0</v>
      </c>
      <c r="AG56" s="19">
        <v>0</v>
      </c>
      <c r="AH56" s="19">
        <v>0</v>
      </c>
    </row>
    <row r="57" spans="10:34" ht="19.5" thickBot="1">
      <c r="J57" s="12"/>
      <c r="K57">
        <f t="shared" si="8"/>
        <v>-6.1600000000000307E-2</v>
      </c>
      <c r="L57">
        <f t="shared" si="1"/>
        <v>3.3919376391377027</v>
      </c>
      <c r="M57">
        <f t="shared" si="9"/>
        <v>1.5333333333333348</v>
      </c>
      <c r="N57">
        <f t="shared" si="2"/>
        <v>1.4717333333333344</v>
      </c>
      <c r="O57" s="22">
        <f>0.33-SQRT(0.33^2+(N57-1.6)^2)</f>
        <v>-2.405132082478878E-2</v>
      </c>
      <c r="P57">
        <f t="shared" si="25"/>
        <v>-8.1580580376577519E-2</v>
      </c>
      <c r="Q57">
        <f t="shared" si="4"/>
        <v>-1.019757254707219E-2</v>
      </c>
      <c r="T57" s="26">
        <f t="shared" ref="T57:T72" si="27">-0.500005*P57+0.038964</f>
        <v>7.9754698091190651E-2</v>
      </c>
      <c r="U57" s="26">
        <f>-0.500005*T57+0.038964</f>
        <v>-9.1374781908578478E-4</v>
      </c>
      <c r="W57">
        <f t="shared" si="12"/>
        <v>1.5333333333333348</v>
      </c>
      <c r="X57">
        <f t="shared" si="6"/>
        <v>1.2266666666666679</v>
      </c>
      <c r="Y57" s="7">
        <f t="shared" si="24"/>
        <v>-0.14770643999999933</v>
      </c>
      <c r="Z57" s="7"/>
      <c r="AA57" s="61">
        <f t="shared" si="13"/>
        <v>1.2266666666666655</v>
      </c>
      <c r="AB57" s="62">
        <f t="shared" si="26"/>
        <v>-0.14770644000000055</v>
      </c>
      <c r="AC57" s="18">
        <v>0.81840000000000002</v>
      </c>
      <c r="AD57" s="19">
        <v>-4.3560000000000001E-2</v>
      </c>
      <c r="AE57" s="19">
        <v>-4.3454810000000003E-2</v>
      </c>
      <c r="AF57" s="19">
        <v>0</v>
      </c>
      <c r="AG57" s="19">
        <v>0</v>
      </c>
      <c r="AH57" s="19">
        <v>0</v>
      </c>
    </row>
    <row r="58" spans="10:34" ht="19.5" thickBot="1">
      <c r="J58" s="12"/>
      <c r="K58">
        <f t="shared" si="8"/>
        <v>-5.7200000000000306E-2</v>
      </c>
      <c r="L58">
        <f t="shared" si="1"/>
        <v>3.0003345044782108</v>
      </c>
      <c r="M58">
        <f t="shared" si="9"/>
        <v>1.5666666666666682</v>
      </c>
      <c r="N58">
        <f t="shared" si="2"/>
        <v>1.5094666666666678</v>
      </c>
      <c r="O58" s="12">
        <f t="shared" ref="O58:O72" si="28">0.33-SQRT(0.33^2+(N58-1.6)^2)</f>
        <v>-1.2193343658879863E-2</v>
      </c>
      <c r="P58">
        <f t="shared" si="25"/>
        <v>-3.6584109704697845E-2</v>
      </c>
      <c r="Q58">
        <f t="shared" si="4"/>
        <v>-4.5730137130872307E-3</v>
      </c>
      <c r="T58" s="27">
        <f t="shared" si="27"/>
        <v>5.7256237772897442E-2</v>
      </c>
      <c r="U58" s="27">
        <f t="shared" ref="U58:U72" si="29">-0.500005*T58+0.038964</f>
        <v>1.0335594832362412E-2</v>
      </c>
      <c r="W58">
        <f t="shared" si="12"/>
        <v>1.5666666666666682</v>
      </c>
      <c r="X58">
        <f t="shared" si="6"/>
        <v>1.2533333333333347</v>
      </c>
      <c r="Y58" s="7">
        <f t="shared" si="24"/>
        <v>-0.13437307999999926</v>
      </c>
      <c r="Z58" s="7"/>
      <c r="AA58" s="61">
        <f t="shared" si="13"/>
        <v>1.2533333333333321</v>
      </c>
      <c r="AB58" s="62">
        <f t="shared" si="26"/>
        <v>-0.13437308000000059</v>
      </c>
      <c r="AC58" s="18">
        <v>0.83879999999999999</v>
      </c>
      <c r="AD58" s="19">
        <v>-4.3560000000000001E-2</v>
      </c>
      <c r="AE58" s="19">
        <v>-4.3454810000000003E-2</v>
      </c>
      <c r="AF58" s="19">
        <v>0</v>
      </c>
      <c r="AG58" s="19">
        <v>0</v>
      </c>
      <c r="AH58" s="19">
        <v>0</v>
      </c>
    </row>
    <row r="59" spans="10:34" ht="19.5" thickBot="1">
      <c r="J59" s="12"/>
      <c r="K59">
        <f t="shared" si="8"/>
        <v>-5.2800000000000305E-2</v>
      </c>
      <c r="L59">
        <f t="shared" si="1"/>
        <v>2.6173598697918914</v>
      </c>
      <c r="M59">
        <f t="shared" si="9"/>
        <v>1.6000000000000016</v>
      </c>
      <c r="N59">
        <f t="shared" si="2"/>
        <v>1.5472000000000012</v>
      </c>
      <c r="O59" s="12">
        <f t="shared" si="28"/>
        <v>-4.1973069909448935E-3</v>
      </c>
      <c r="P59">
        <f t="shared" si="25"/>
        <v>-1.0985862879296121E-2</v>
      </c>
      <c r="Q59">
        <f t="shared" si="4"/>
        <v>-1.3732328599120151E-3</v>
      </c>
      <c r="T59" s="27">
        <f t="shared" si="27"/>
        <v>4.4456986368962455E-2</v>
      </c>
      <c r="U59" s="27">
        <f t="shared" si="29"/>
        <v>1.6735284530586925E-2</v>
      </c>
      <c r="W59">
        <f t="shared" si="12"/>
        <v>1.6000000000000016</v>
      </c>
      <c r="X59">
        <f t="shared" si="6"/>
        <v>1.2800000000000014</v>
      </c>
      <c r="Y59" s="7">
        <f t="shared" si="24"/>
        <v>-0.1210397199999993</v>
      </c>
      <c r="Z59" s="7"/>
      <c r="AA59" s="61">
        <f t="shared" si="13"/>
        <v>1.2799999999999987</v>
      </c>
      <c r="AB59" s="62">
        <f t="shared" si="26"/>
        <v>-0.12103972000000063</v>
      </c>
      <c r="AC59" s="18">
        <v>0.85919999999999996</v>
      </c>
      <c r="AD59" s="19">
        <v>-4.3560000000000001E-2</v>
      </c>
      <c r="AE59" s="19">
        <v>-4.3454810000000003E-2</v>
      </c>
      <c r="AF59" s="19">
        <v>0</v>
      </c>
      <c r="AG59" s="19">
        <v>0</v>
      </c>
      <c r="AH59" s="19">
        <v>0</v>
      </c>
    </row>
    <row r="60" spans="10:34" ht="19.5" thickBot="1">
      <c r="J60" s="12"/>
      <c r="K60">
        <f t="shared" si="8"/>
        <v>-4.8400000000000304E-2</v>
      </c>
      <c r="L60">
        <f t="shared" si="1"/>
        <v>2.2472096853189631</v>
      </c>
      <c r="M60">
        <f t="shared" si="9"/>
        <v>1.6333333333333351</v>
      </c>
      <c r="N60">
        <f t="shared" si="2"/>
        <v>1.5849333333333349</v>
      </c>
      <c r="O60" s="12">
        <f t="shared" si="28"/>
        <v>-3.4376707370220583E-4</v>
      </c>
      <c r="P60">
        <f t="shared" si="25"/>
        <v>-7.7251669751735475E-4</v>
      </c>
      <c r="Q60">
        <f t="shared" si="4"/>
        <v>-9.6564587189669344E-5</v>
      </c>
      <c r="T60" s="27">
        <f t="shared" si="27"/>
        <v>3.9350262211342163E-2</v>
      </c>
      <c r="U60" s="27">
        <f t="shared" si="29"/>
        <v>1.9288672143017858E-2</v>
      </c>
      <c r="W60">
        <f t="shared" si="12"/>
        <v>1.6333333333333351</v>
      </c>
      <c r="X60">
        <f t="shared" si="6"/>
        <v>1.3066666666666682</v>
      </c>
      <c r="Y60" s="7">
        <f t="shared" si="24"/>
        <v>-0.10770635999999911</v>
      </c>
      <c r="Z60" s="7"/>
      <c r="AA60" s="61">
        <f t="shared" si="13"/>
        <v>1.3066666666666653</v>
      </c>
      <c r="AB60" s="62">
        <f t="shared" si="26"/>
        <v>-0.10770636000000056</v>
      </c>
      <c r="AC60" s="18">
        <v>0.87960000000000005</v>
      </c>
      <c r="AD60" s="19">
        <v>-4.3560000000000001E-2</v>
      </c>
      <c r="AE60" s="19">
        <v>-4.3454810000000003E-2</v>
      </c>
      <c r="AF60" s="19">
        <v>0</v>
      </c>
      <c r="AG60" s="19">
        <v>0</v>
      </c>
      <c r="AH60" s="19">
        <v>0</v>
      </c>
    </row>
    <row r="61" spans="10:34" ht="19.5" thickBot="1">
      <c r="J61" s="12"/>
      <c r="K61">
        <f t="shared" si="8"/>
        <v>-4.4000000000000303E-2</v>
      </c>
      <c r="L61">
        <f t="shared" si="1"/>
        <v>1.8939393939394173</v>
      </c>
      <c r="M61">
        <f t="shared" si="9"/>
        <v>1.6666666666666685</v>
      </c>
      <c r="N61">
        <f t="shared" si="2"/>
        <v>1.6226666666666683</v>
      </c>
      <c r="O61" s="12">
        <f t="shared" si="28"/>
        <v>-7.7753517700962504E-4</v>
      </c>
      <c r="P61">
        <f t="shared" si="25"/>
        <v>-1.4726045019121869E-3</v>
      </c>
      <c r="Q61">
        <f t="shared" si="4"/>
        <v>-1.8407556273902336E-4</v>
      </c>
      <c r="T61" s="27">
        <f t="shared" si="27"/>
        <v>3.97003096139786E-2</v>
      </c>
      <c r="U61" s="27">
        <f t="shared" si="29"/>
        <v>1.9113646691462628E-2</v>
      </c>
      <c r="W61">
        <f t="shared" si="12"/>
        <v>1.6666666666666685</v>
      </c>
      <c r="X61">
        <f t="shared" si="6"/>
        <v>1.3333333333333348</v>
      </c>
      <c r="Y61" s="7">
        <f t="shared" si="24"/>
        <v>-9.4372999999999152E-2</v>
      </c>
      <c r="Z61" s="7"/>
      <c r="AA61" s="61">
        <f t="shared" si="13"/>
        <v>1.3333333333333319</v>
      </c>
      <c r="AB61" s="62">
        <f t="shared" si="26"/>
        <v>-9.4373000000000595E-2</v>
      </c>
      <c r="AC61" s="18">
        <v>0.9</v>
      </c>
      <c r="AD61" s="19">
        <v>-4.3560000000000001E-2</v>
      </c>
      <c r="AE61" s="19">
        <v>-4.3454810000000003E-2</v>
      </c>
      <c r="AF61" s="19">
        <v>0</v>
      </c>
      <c r="AG61" s="19">
        <v>0</v>
      </c>
      <c r="AH61" s="19">
        <v>0</v>
      </c>
    </row>
    <row r="62" spans="10:34" ht="19.5" thickBot="1">
      <c r="J62" s="12"/>
      <c r="K62">
        <f t="shared" si="8"/>
        <v>-3.9600000000000302E-2</v>
      </c>
      <c r="L62">
        <f t="shared" si="1"/>
        <v>1.561419498892169</v>
      </c>
      <c r="M62">
        <f t="shared" si="9"/>
        <v>1.700000000000002</v>
      </c>
      <c r="N62">
        <f t="shared" si="2"/>
        <v>1.6604000000000017</v>
      </c>
      <c r="O62" s="12">
        <f t="shared" si="28"/>
        <v>-5.4819816323973258E-3</v>
      </c>
      <c r="P62">
        <f t="shared" si="25"/>
        <v>-8.5596730133939078E-3</v>
      </c>
      <c r="Q62">
        <f t="shared" si="4"/>
        <v>-1.0699591266742385E-3</v>
      </c>
      <c r="T62" s="27">
        <f t="shared" si="27"/>
        <v>4.3243879305062016E-2</v>
      </c>
      <c r="U62" s="27">
        <f t="shared" si="29"/>
        <v>1.7341844128072464E-2</v>
      </c>
      <c r="W62">
        <f t="shared" si="12"/>
        <v>1.700000000000002</v>
      </c>
      <c r="X62">
        <f t="shared" si="6"/>
        <v>1.3600000000000017</v>
      </c>
      <c r="Y62" s="7">
        <f t="shared" si="24"/>
        <v>-8.103963999999908E-2</v>
      </c>
      <c r="Z62" s="7"/>
      <c r="AA62" s="61">
        <f t="shared" si="13"/>
        <v>1.3599999999999985</v>
      </c>
      <c r="AB62" s="62">
        <f t="shared" si="26"/>
        <v>-8.1039640000000635E-2</v>
      </c>
      <c r="AC62" s="18">
        <v>0.9204</v>
      </c>
      <c r="AD62" s="19">
        <v>-4.3560000000000001E-2</v>
      </c>
      <c r="AE62" s="19">
        <v>-4.3454810000000003E-2</v>
      </c>
      <c r="AF62" s="19">
        <v>0</v>
      </c>
      <c r="AG62" s="19">
        <v>0</v>
      </c>
      <c r="AH62" s="19">
        <v>0</v>
      </c>
    </row>
    <row r="63" spans="10:34" ht="19.5" thickBot="1">
      <c r="J63" s="12"/>
      <c r="K63">
        <f t="shared" si="8"/>
        <v>-3.52000000000003E-2</v>
      </c>
      <c r="L63">
        <f t="shared" si="1"/>
        <v>1.2532931577316178</v>
      </c>
      <c r="M63">
        <f t="shared" si="9"/>
        <v>1.7333333333333354</v>
      </c>
      <c r="N63">
        <f t="shared" si="2"/>
        <v>1.698133333333335</v>
      </c>
      <c r="O63" s="12">
        <f t="shared" si="28"/>
        <v>-1.4282080729031588E-2</v>
      </c>
      <c r="P63">
        <f t="shared" si="25"/>
        <v>-1.7899634055865882E-2</v>
      </c>
      <c r="Q63">
        <f t="shared" si="4"/>
        <v>-2.2374542569832353E-3</v>
      </c>
      <c r="T63" s="27">
        <f t="shared" si="27"/>
        <v>4.7913906526103223E-2</v>
      </c>
      <c r="U63" s="27">
        <f t="shared" si="29"/>
        <v>1.5006807167415755E-2</v>
      </c>
      <c r="W63">
        <f t="shared" si="12"/>
        <v>1.7333333333333354</v>
      </c>
      <c r="X63">
        <f t="shared" si="6"/>
        <v>1.3866666666666685</v>
      </c>
      <c r="Y63" s="7">
        <f t="shared" si="24"/>
        <v>-6.7706279999999008E-2</v>
      </c>
      <c r="Z63" s="7"/>
      <c r="AA63" s="61">
        <f t="shared" si="13"/>
        <v>1.3866666666666652</v>
      </c>
      <c r="AB63" s="62">
        <f t="shared" si="26"/>
        <v>-6.7706280000000674E-2</v>
      </c>
      <c r="AC63" s="18">
        <v>0.94079999999999997</v>
      </c>
      <c r="AD63" s="19">
        <v>-4.3560000000000001E-2</v>
      </c>
      <c r="AE63" s="19">
        <v>-4.3454810000000003E-2</v>
      </c>
      <c r="AF63" s="19">
        <v>0</v>
      </c>
      <c r="AG63" s="19">
        <v>0</v>
      </c>
      <c r="AH63" s="19">
        <v>0</v>
      </c>
    </row>
    <row r="64" spans="10:34">
      <c r="J64" s="12"/>
      <c r="K64">
        <f t="shared" si="8"/>
        <v>-3.0800000000000299E-2</v>
      </c>
      <c r="L64">
        <f t="shared" si="1"/>
        <v>0.97293626713110004</v>
      </c>
      <c r="M64">
        <f t="shared" si="9"/>
        <v>1.7666666666666688</v>
      </c>
      <c r="N64">
        <f t="shared" si="2"/>
        <v>1.7358666666666684</v>
      </c>
      <c r="O64" s="12">
        <f t="shared" si="28"/>
        <v>-2.687497966530461E-2</v>
      </c>
      <c r="P64">
        <f t="shared" si="25"/>
        <v>-2.6147642394785689E-2</v>
      </c>
      <c r="Q64">
        <f t="shared" si="4"/>
        <v>-3.2684552993482111E-3</v>
      </c>
      <c r="T64" s="27">
        <f t="shared" si="27"/>
        <v>5.2037951935604815E-2</v>
      </c>
      <c r="U64" s="27">
        <f t="shared" si="29"/>
        <v>1.2944763842437913E-2</v>
      </c>
      <c r="W64">
        <f t="shared" si="12"/>
        <v>1.7666666666666688</v>
      </c>
      <c r="X64">
        <f t="shared" si="6"/>
        <v>1.4133333333333351</v>
      </c>
      <c r="Y64" s="7">
        <f t="shared" si="24"/>
        <v>-5.4372919999999048E-2</v>
      </c>
      <c r="Z64" s="7"/>
      <c r="AA64" s="61">
        <f t="shared" si="13"/>
        <v>1.4133333333333318</v>
      </c>
      <c r="AB64" s="62">
        <f t="shared" si="26"/>
        <v>-5.4372920000000713E-2</v>
      </c>
    </row>
    <row r="65" spans="10:28">
      <c r="J65" s="12"/>
      <c r="K65">
        <f t="shared" si="8"/>
        <v>-2.6400000000000298E-2</v>
      </c>
      <c r="L65">
        <f t="shared" si="1"/>
        <v>0.7234204758524877</v>
      </c>
      <c r="M65">
        <f t="shared" si="9"/>
        <v>1.8000000000000023</v>
      </c>
      <c r="N65">
        <f t="shared" si="2"/>
        <v>1.7736000000000021</v>
      </c>
      <c r="O65" s="12">
        <f t="shared" si="28"/>
        <v>-4.2876601572156448E-2</v>
      </c>
      <c r="P65">
        <f t="shared" si="25"/>
        <v>-3.101781151226694E-2</v>
      </c>
      <c r="Q65">
        <f t="shared" si="4"/>
        <v>-3.8772264390333675E-3</v>
      </c>
      <c r="T65" s="27">
        <f t="shared" si="27"/>
        <v>5.4473060845191032E-2</v>
      </c>
      <c r="U65" s="27">
        <f t="shared" si="29"/>
        <v>1.1727197212100256E-2</v>
      </c>
      <c r="W65">
        <f t="shared" si="12"/>
        <v>1.8000000000000023</v>
      </c>
      <c r="X65">
        <f t="shared" si="6"/>
        <v>1.4400000000000019</v>
      </c>
      <c r="Y65" s="7">
        <f t="shared" si="24"/>
        <v>-4.1039559999998976E-2</v>
      </c>
      <c r="Z65" s="7"/>
      <c r="AA65" s="61">
        <f t="shared" si="13"/>
        <v>1.4399999999999984</v>
      </c>
      <c r="AB65" s="62">
        <f t="shared" si="26"/>
        <v>-4.1039560000000752E-2</v>
      </c>
    </row>
    <row r="66" spans="10:28">
      <c r="J66" s="12"/>
      <c r="K66">
        <f t="shared" si="8"/>
        <v>-2.2000000000000297E-2</v>
      </c>
      <c r="L66">
        <f t="shared" si="1"/>
        <v>0.50747953111956379</v>
      </c>
      <c r="M66">
        <f t="shared" si="9"/>
        <v>1.8333333333333357</v>
      </c>
      <c r="N66">
        <f t="shared" si="2"/>
        <v>1.8113333333333355</v>
      </c>
      <c r="O66" s="12">
        <f t="shared" si="28"/>
        <v>-6.1869592821105046E-2</v>
      </c>
      <c r="P66">
        <f t="shared" si="25"/>
        <v>-3.1397551955412717E-2</v>
      </c>
      <c r="Q66">
        <f t="shared" si="4"/>
        <v>-3.9246939944265896E-3</v>
      </c>
      <c r="T66" s="27">
        <f t="shared" si="27"/>
        <v>5.4662932965466135E-2</v>
      </c>
      <c r="U66" s="27">
        <f t="shared" si="29"/>
        <v>1.1632260202602104E-2</v>
      </c>
      <c r="W66">
        <f t="shared" si="12"/>
        <v>1.8333333333333357</v>
      </c>
      <c r="X66">
        <f t="shared" si="6"/>
        <v>1.4666666666666686</v>
      </c>
      <c r="Y66" s="8">
        <f t="shared" ref="Y66:Y72" si="30">0.33-SQRT(0.33^2+(X66-1.6)^2)</f>
        <v>-2.5918217822265055E-2</v>
      </c>
      <c r="Z66" s="8"/>
      <c r="AA66" s="61">
        <f t="shared" si="13"/>
        <v>1.466666666666665</v>
      </c>
      <c r="AB66" s="62">
        <f t="shared" ref="AB66:AB71" si="31">0.33-SQRT(0.33^2+(AA66-1.6)^2)</f>
        <v>-2.5918217822266332E-2</v>
      </c>
    </row>
    <row r="67" spans="10:28">
      <c r="J67" s="12"/>
      <c r="K67">
        <f t="shared" si="8"/>
        <v>-1.7600000000000296E-2</v>
      </c>
      <c r="L67">
        <f t="shared" si="1"/>
        <v>0.32747932711137084</v>
      </c>
      <c r="M67">
        <f t="shared" si="9"/>
        <v>1.8666666666666691</v>
      </c>
      <c r="N67">
        <f t="shared" si="2"/>
        <v>1.8490666666666689</v>
      </c>
      <c r="O67" s="12">
        <f t="shared" si="28"/>
        <v>-8.3441899720438972E-2</v>
      </c>
      <c r="P67">
        <f t="shared" si="25"/>
        <v>-2.7325497173343836E-2</v>
      </c>
      <c r="Q67">
        <f t="shared" si="4"/>
        <v>-3.4156871466679796E-3</v>
      </c>
      <c r="T67" s="27">
        <f t="shared" si="27"/>
        <v>5.2626885214157787E-2</v>
      </c>
      <c r="U67" s="27">
        <f t="shared" si="29"/>
        <v>1.2650294258495034E-2</v>
      </c>
      <c r="W67">
        <f t="shared" si="12"/>
        <v>1.8666666666666691</v>
      </c>
      <c r="X67">
        <f t="shared" si="6"/>
        <v>1.4933333333333354</v>
      </c>
      <c r="Y67" s="8">
        <f t="shared" si="30"/>
        <v>-1.6810867444746247E-2</v>
      </c>
      <c r="Z67" s="8"/>
      <c r="AA67" s="61">
        <f t="shared" si="13"/>
        <v>1.4933333333333316</v>
      </c>
      <c r="AB67" s="62">
        <f t="shared" si="31"/>
        <v>-1.6810867444747413E-2</v>
      </c>
    </row>
    <row r="68" spans="10:28">
      <c r="J68" s="12"/>
      <c r="K68">
        <f t="shared" si="8"/>
        <v>-1.3200000000000295E-2</v>
      </c>
      <c r="L68">
        <f t="shared" si="1"/>
        <v>0.18539198373048701</v>
      </c>
      <c r="M68">
        <f t="shared" si="9"/>
        <v>1.9000000000000026</v>
      </c>
      <c r="N68">
        <f t="shared" si="2"/>
        <v>1.8868000000000023</v>
      </c>
      <c r="O68" s="12">
        <f t="shared" si="28"/>
        <v>-0.10721189370830392</v>
      </c>
      <c r="P68">
        <f t="shared" si="25"/>
        <v>-1.9876225654084582E-2</v>
      </c>
      <c r="Q68">
        <f t="shared" si="4"/>
        <v>-2.4845282067605728E-3</v>
      </c>
      <c r="T68" s="27">
        <f t="shared" si="27"/>
        <v>4.8902212208170565E-2</v>
      </c>
      <c r="U68" s="27">
        <f t="shared" si="29"/>
        <v>1.4512649384853672E-2</v>
      </c>
      <c r="W68">
        <f t="shared" si="12"/>
        <v>1.9000000000000026</v>
      </c>
      <c r="X68">
        <f t="shared" si="6"/>
        <v>1.5200000000000022</v>
      </c>
      <c r="Y68" s="8">
        <f t="shared" si="30"/>
        <v>-9.5585369269923781E-3</v>
      </c>
      <c r="Z68" s="8"/>
      <c r="AA68" s="61">
        <f t="shared" si="13"/>
        <v>1.5199999999999982</v>
      </c>
      <c r="AB68" s="62">
        <f t="shared" si="31"/>
        <v>-9.5585369269933218E-3</v>
      </c>
    </row>
    <row r="69" spans="10:28">
      <c r="J69" s="12"/>
      <c r="K69">
        <f t="shared" si="8"/>
        <v>-8.8000000000002937E-3</v>
      </c>
      <c r="L69">
        <f t="shared" si="1"/>
        <v>8.2774239644681308E-2</v>
      </c>
      <c r="M69">
        <f t="shared" si="9"/>
        <v>1.933333333333336</v>
      </c>
      <c r="N69">
        <f t="shared" si="2"/>
        <v>1.9245333333333356</v>
      </c>
      <c r="O69" s="12">
        <f t="shared" si="28"/>
        <v>-0.13284110064302401</v>
      </c>
      <c r="P69">
        <f t="shared" si="25"/>
        <v>-1.0995821099288898E-2</v>
      </c>
      <c r="Q69">
        <f t="shared" si="4"/>
        <v>-1.3744776374111122E-3</v>
      </c>
      <c r="T69" s="27">
        <f t="shared" si="27"/>
        <v>4.4461965528749946E-2</v>
      </c>
      <c r="U69" s="27">
        <f t="shared" si="29"/>
        <v>1.6732794925797382E-2</v>
      </c>
      <c r="W69">
        <f t="shared" si="12"/>
        <v>1.933333333333336</v>
      </c>
      <c r="X69">
        <f t="shared" si="6"/>
        <v>1.5466666666666689</v>
      </c>
      <c r="Y69" s="8">
        <f t="shared" si="30"/>
        <v>-4.2819834278303159E-3</v>
      </c>
      <c r="Z69" s="8"/>
      <c r="AA69" s="61">
        <f t="shared" si="13"/>
        <v>1.5466666666666649</v>
      </c>
      <c r="AB69" s="62">
        <f t="shared" si="31"/>
        <v>-4.2819834278309821E-3</v>
      </c>
    </row>
    <row r="70" spans="10:28">
      <c r="J70" s="12"/>
      <c r="K70">
        <f t="shared" si="8"/>
        <v>-4.4000000000002934E-3</v>
      </c>
      <c r="L70">
        <f t="shared" si="1"/>
        <v>2.0750396332300667E-2</v>
      </c>
      <c r="M70">
        <f t="shared" si="9"/>
        <v>1.9666666666666694</v>
      </c>
      <c r="N70">
        <f t="shared" si="2"/>
        <v>1.962266666666669</v>
      </c>
      <c r="O70" s="12">
        <f t="shared" si="28"/>
        <v>-0.16003789422633374</v>
      </c>
      <c r="P70">
        <f t="shared" si="25"/>
        <v>-3.3208497333832377E-3</v>
      </c>
      <c r="Q70">
        <f t="shared" si="4"/>
        <v>-4.1510621667290471E-4</v>
      </c>
      <c r="T70" s="27">
        <f t="shared" si="27"/>
        <v>4.0624441470940284E-2</v>
      </c>
      <c r="U70" s="27">
        <f t="shared" si="29"/>
        <v>1.8651576142322501E-2</v>
      </c>
      <c r="W70">
        <f t="shared" si="12"/>
        <v>1.9666666666666694</v>
      </c>
      <c r="X70">
        <f t="shared" si="6"/>
        <v>1.5733333333333357</v>
      </c>
      <c r="Y70" s="8">
        <f t="shared" si="30"/>
        <v>-1.0756878889040533E-3</v>
      </c>
      <c r="Z70" s="8"/>
      <c r="AA70" s="61">
        <f t="shared" si="13"/>
        <v>1.5733333333333315</v>
      </c>
      <c r="AB70" s="62">
        <f t="shared" si="31"/>
        <v>-1.0756878889043864E-3</v>
      </c>
    </row>
    <row r="71" spans="10:28">
      <c r="J71" s="12"/>
      <c r="K71">
        <f t="shared" si="8"/>
        <v>-2.931682674400804E-16</v>
      </c>
      <c r="L71">
        <f t="shared" si="1"/>
        <v>0</v>
      </c>
      <c r="M71">
        <f t="shared" si="9"/>
        <v>2.0000000000000027</v>
      </c>
      <c r="N71">
        <f t="shared" si="2"/>
        <v>2.0000000000000022</v>
      </c>
      <c r="O71" s="12">
        <f t="shared" si="28"/>
        <v>-0.18855568649856852</v>
      </c>
      <c r="P71">
        <f t="shared" si="25"/>
        <v>0</v>
      </c>
      <c r="Q71">
        <f t="shared" si="4"/>
        <v>0</v>
      </c>
      <c r="T71" s="27">
        <f t="shared" si="27"/>
        <v>3.8963999999999999E-2</v>
      </c>
      <c r="U71" s="27">
        <f t="shared" si="29"/>
        <v>1.9481805179999999E-2</v>
      </c>
      <c r="W71">
        <f t="shared" si="12"/>
        <v>2.0000000000000027</v>
      </c>
      <c r="X71">
        <f t="shared" si="6"/>
        <v>1.6000000000000023</v>
      </c>
      <c r="Y71" s="8">
        <f t="shared" si="30"/>
        <v>0</v>
      </c>
      <c r="Z71" s="8"/>
      <c r="AA71" s="61">
        <f t="shared" si="13"/>
        <v>1.5999999999999981</v>
      </c>
      <c r="AB71" s="62">
        <f t="shared" si="31"/>
        <v>0</v>
      </c>
    </row>
    <row r="72" spans="10:28">
      <c r="J72" s="12"/>
      <c r="K72">
        <f t="shared" si="8"/>
        <v>4.3999999999997071E-3</v>
      </c>
      <c r="L72">
        <f t="shared" si="1"/>
        <v>2.0750396332295199E-2</v>
      </c>
      <c r="M72">
        <f t="shared" si="9"/>
        <v>2.0333333333333359</v>
      </c>
      <c r="N72">
        <f t="shared" si="2"/>
        <v>2.0377333333333354</v>
      </c>
      <c r="O72" s="12">
        <f t="shared" si="28"/>
        <v>-0.21818835368066042</v>
      </c>
      <c r="P72">
        <f t="shared" si="25"/>
        <v>-4.5274948139647038E-3</v>
      </c>
      <c r="Q72">
        <f t="shared" si="4"/>
        <v>-5.6593685174558797E-4</v>
      </c>
      <c r="T72" s="27">
        <f t="shared" si="27"/>
        <v>4.1227770044456422E-2</v>
      </c>
      <c r="U72" s="27">
        <f t="shared" si="29"/>
        <v>1.8349908838921566E-2</v>
      </c>
      <c r="W72">
        <f t="shared" si="12"/>
        <v>2.0333333333333359</v>
      </c>
      <c r="X72">
        <f t="shared" si="6"/>
        <v>1.6266666666666687</v>
      </c>
      <c r="Y72" s="8">
        <f t="shared" si="30"/>
        <v>-1.0756878889043864E-3</v>
      </c>
      <c r="Z72" s="8"/>
      <c r="AA72" s="61">
        <f t="shared" si="13"/>
        <v>1.6266666666666647</v>
      </c>
      <c r="AB72" s="62">
        <f>0.33-SQRT(0.33^2+(AA72-1.6)^2)</f>
        <v>-1.0756878889040533E-3</v>
      </c>
    </row>
  </sheetData>
  <mergeCells count="5">
    <mergeCell ref="W9:Y9"/>
    <mergeCell ref="H3:I3"/>
    <mergeCell ref="H4:I4"/>
    <mergeCell ref="H5:I5"/>
    <mergeCell ref="H6:I6"/>
  </mergeCells>
  <pageMargins left="0" right="0" top="0.59055118110236227" bottom="0" header="0" footer="0"/>
  <pageSetup paperSize="8" scale="50" orientation="landscape" r:id="rId1"/>
  <drawing r:id="rId2"/>
  <legacyDrawing r:id="rId3"/>
  <oleObjects>
    <oleObject progId="Mathcad" shapeId="3073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J298"/>
  <sheetViews>
    <sheetView topLeftCell="M1" zoomScale="85" zoomScaleNormal="85" workbookViewId="0">
      <selection activeCell="M7" sqref="M7"/>
    </sheetView>
  </sheetViews>
  <sheetFormatPr defaultRowHeight="15"/>
  <cols>
    <col min="12" max="12" width="0" hidden="1" customWidth="1"/>
    <col min="17" max="17" width="15.85546875" customWidth="1"/>
    <col min="18" max="18" width="16.7109375" customWidth="1"/>
    <col min="19" max="19" width="12.5703125" bestFit="1" customWidth="1"/>
    <col min="26" max="26" width="1.140625" customWidth="1"/>
    <col min="27" max="27" width="4" hidden="1" customWidth="1"/>
    <col min="28" max="29" width="9.140625" hidden="1" customWidth="1"/>
    <col min="34" max="34" width="12.85546875" customWidth="1"/>
    <col min="35" max="35" width="13.85546875" customWidth="1"/>
  </cols>
  <sheetData>
    <row r="1" spans="2:35">
      <c r="H1" s="28" t="s">
        <v>1</v>
      </c>
      <c r="I1" s="28" t="s">
        <v>2</v>
      </c>
      <c r="J1">
        <v>0</v>
      </c>
      <c r="K1" t="s">
        <v>4</v>
      </c>
      <c r="L1" s="12"/>
      <c r="M1" s="12"/>
      <c r="N1" s="12"/>
      <c r="O1" s="12"/>
      <c r="P1" s="12"/>
      <c r="Q1" s="12"/>
      <c r="R1" s="12"/>
      <c r="S1" s="12"/>
      <c r="T1" s="12"/>
      <c r="U1" s="23"/>
      <c r="V1" s="12"/>
      <c r="W1" s="33"/>
      <c r="X1" s="34"/>
      <c r="Y1" s="34"/>
      <c r="Z1" s="33"/>
      <c r="AA1" s="33"/>
      <c r="AB1" s="33"/>
    </row>
    <row r="2" spans="2:35">
      <c r="B2" s="28" t="s">
        <v>15</v>
      </c>
      <c r="C2">
        <v>0.13200000000000001</v>
      </c>
      <c r="D2" t="s">
        <v>7</v>
      </c>
      <c r="H2" s="28"/>
      <c r="I2" s="28" t="s">
        <v>3</v>
      </c>
      <c r="J2">
        <v>1.6</v>
      </c>
      <c r="K2" t="s">
        <v>4</v>
      </c>
      <c r="L2" s="12"/>
      <c r="M2" s="12"/>
      <c r="N2" s="12"/>
      <c r="O2" s="12"/>
      <c r="P2" s="12"/>
      <c r="Q2" s="12"/>
      <c r="R2" s="12"/>
      <c r="S2" s="12"/>
      <c r="T2" s="12"/>
      <c r="U2" s="23"/>
      <c r="V2" s="12"/>
      <c r="W2" s="33"/>
      <c r="X2" s="34"/>
      <c r="Y2" s="34"/>
      <c r="Z2" s="33"/>
      <c r="AA2" s="33"/>
      <c r="AB2" s="33"/>
    </row>
    <row r="3" spans="2:35">
      <c r="B3" s="28" t="s">
        <v>16</v>
      </c>
      <c r="C3">
        <f>C2/D3</f>
        <v>4.4000000000000003E-3</v>
      </c>
      <c r="D3">
        <v>30</v>
      </c>
      <c r="E3" t="s">
        <v>17</v>
      </c>
      <c r="H3" s="66" t="s">
        <v>13</v>
      </c>
      <c r="I3" s="66"/>
      <c r="J3">
        <v>0.8</v>
      </c>
      <c r="K3" t="s">
        <v>5</v>
      </c>
      <c r="L3" s="12"/>
      <c r="M3" s="12"/>
      <c r="N3" s="12"/>
      <c r="O3" s="12"/>
      <c r="P3" s="12"/>
      <c r="Q3" s="12"/>
      <c r="R3" s="12"/>
      <c r="S3" s="12"/>
      <c r="T3" s="12"/>
      <c r="U3" s="23"/>
      <c r="V3" s="12"/>
      <c r="W3" s="33"/>
      <c r="X3" s="35"/>
      <c r="Y3" s="35"/>
      <c r="Z3" s="33"/>
      <c r="AA3" s="33"/>
      <c r="AB3" s="33"/>
    </row>
    <row r="4" spans="2:35" ht="60">
      <c r="B4" s="29" t="s">
        <v>18</v>
      </c>
      <c r="C4">
        <f>-2*C2</f>
        <v>-0.26400000000000001</v>
      </c>
      <c r="H4" s="67" t="s">
        <v>6</v>
      </c>
      <c r="I4" s="67"/>
      <c r="J4" s="4">
        <f>J2/J3</f>
        <v>2</v>
      </c>
      <c r="K4" s="9" t="s">
        <v>7</v>
      </c>
      <c r="L4" s="12"/>
      <c r="M4" s="12"/>
      <c r="N4" s="12"/>
      <c r="O4" s="12"/>
      <c r="P4" s="12"/>
      <c r="Q4" s="12"/>
      <c r="R4" s="12"/>
      <c r="S4" s="12"/>
      <c r="T4" s="12"/>
      <c r="U4" s="23"/>
      <c r="V4" s="12"/>
      <c r="X4" s="36"/>
      <c r="Y4" s="36"/>
      <c r="Z4" s="33"/>
      <c r="AA4" s="33"/>
      <c r="AB4" s="33"/>
      <c r="AC4" s="38"/>
    </row>
    <row r="5" spans="2:35">
      <c r="B5" s="28" t="s">
        <v>19</v>
      </c>
      <c r="C5">
        <v>0</v>
      </c>
      <c r="H5" s="66" t="s">
        <v>8</v>
      </c>
      <c r="I5" s="66"/>
      <c r="J5">
        <v>60</v>
      </c>
      <c r="K5" t="s">
        <v>9</v>
      </c>
      <c r="L5" s="12"/>
      <c r="M5" s="12"/>
      <c r="N5" s="12"/>
      <c r="O5" s="12"/>
      <c r="P5" s="12"/>
      <c r="Q5" s="12"/>
      <c r="R5" s="12"/>
      <c r="S5" s="12"/>
      <c r="T5" s="12"/>
      <c r="U5" s="23"/>
      <c r="V5" s="12"/>
      <c r="W5" s="33"/>
      <c r="X5" s="35"/>
      <c r="Y5" s="35"/>
      <c r="Z5" s="33"/>
      <c r="AA5" s="33"/>
      <c r="AB5" s="33"/>
    </row>
    <row r="6" spans="2:35">
      <c r="H6" s="66" t="s">
        <v>10</v>
      </c>
      <c r="I6" s="66"/>
      <c r="J6" s="4">
        <f>J4/J5</f>
        <v>3.3333333333333333E-2</v>
      </c>
      <c r="K6" s="9" t="s">
        <v>7</v>
      </c>
      <c r="L6" s="12"/>
      <c r="M6" s="12"/>
      <c r="N6" s="12"/>
      <c r="O6" s="12"/>
      <c r="P6" s="12"/>
      <c r="Q6" s="12"/>
      <c r="R6" s="12"/>
      <c r="S6" s="12"/>
      <c r="T6" s="12"/>
      <c r="U6" s="23"/>
      <c r="V6" s="12"/>
      <c r="W6" s="33"/>
      <c r="X6" s="35"/>
      <c r="Y6" s="35"/>
      <c r="Z6" s="33"/>
      <c r="AA6" s="33"/>
      <c r="AB6" s="33"/>
    </row>
    <row r="7" spans="2:35"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23"/>
      <c r="V7" s="12"/>
      <c r="W7" s="33"/>
      <c r="X7" s="33"/>
      <c r="Y7" s="33"/>
      <c r="Z7" s="33"/>
      <c r="AA7" s="33"/>
      <c r="AB7" s="33"/>
    </row>
    <row r="8" spans="2:35">
      <c r="B8" s="28"/>
      <c r="C8" s="37"/>
      <c r="D8" s="37"/>
      <c r="J8" s="12"/>
      <c r="K8" s="12"/>
      <c r="L8" s="12"/>
      <c r="M8" s="12"/>
      <c r="N8" s="12"/>
      <c r="O8" s="12"/>
      <c r="P8" s="12"/>
      <c r="Q8" s="12"/>
      <c r="R8" s="12">
        <v>1</v>
      </c>
      <c r="S8" s="12">
        <v>-1</v>
      </c>
      <c r="T8" s="12"/>
      <c r="U8" s="23"/>
      <c r="V8" s="12"/>
    </row>
    <row r="9" spans="2:35" ht="15.75" thickBot="1">
      <c r="I9" s="21"/>
      <c r="J9" s="15"/>
      <c r="K9" s="12"/>
      <c r="L9" s="12"/>
      <c r="M9" s="12"/>
      <c r="N9" s="12"/>
      <c r="O9" s="12"/>
      <c r="P9" s="12">
        <v>100</v>
      </c>
      <c r="R9" s="50"/>
      <c r="S9" s="50"/>
      <c r="T9" s="51"/>
      <c r="U9" s="51"/>
      <c r="V9" s="15"/>
      <c r="W9" s="15"/>
      <c r="X9" s="55"/>
      <c r="Y9" s="55"/>
      <c r="Z9" s="55"/>
      <c r="AA9" s="50"/>
    </row>
    <row r="10" spans="2:35" ht="16.5" thickBot="1">
      <c r="B10" s="28"/>
      <c r="C10" s="37"/>
      <c r="D10" s="37"/>
      <c r="J10" s="12"/>
      <c r="K10" s="41" t="s">
        <v>33</v>
      </c>
      <c r="L10" s="37" t="s">
        <v>34</v>
      </c>
      <c r="M10" s="40" t="s">
        <v>0</v>
      </c>
      <c r="N10" s="40" t="s">
        <v>35</v>
      </c>
      <c r="O10" s="12" t="s">
        <v>36</v>
      </c>
      <c r="P10" s="12"/>
      <c r="Q10" s="42" t="s">
        <v>39</v>
      </c>
      <c r="R10" s="56" t="s">
        <v>44</v>
      </c>
      <c r="S10" s="52"/>
      <c r="T10" s="53"/>
      <c r="U10" s="53"/>
      <c r="V10" s="12"/>
      <c r="X10" s="54"/>
      <c r="Y10" s="50"/>
      <c r="Z10" s="50"/>
      <c r="AA10" s="50"/>
      <c r="AD10" s="43" t="s">
        <v>40</v>
      </c>
      <c r="AE10" s="44" t="s">
        <v>41</v>
      </c>
      <c r="AF10" s="44" t="s">
        <v>42</v>
      </c>
      <c r="AG10" s="44" t="s">
        <v>0</v>
      </c>
      <c r="AH10" s="44" t="s">
        <v>43</v>
      </c>
      <c r="AI10" s="44" t="s">
        <v>44</v>
      </c>
    </row>
    <row r="11" spans="2:35" ht="16.5" thickBot="1">
      <c r="J11" s="12"/>
      <c r="K11">
        <f>$C$4</f>
        <v>-0.26400000000000001</v>
      </c>
      <c r="L11">
        <f>(1/(2*$C$2))*(1-COS((PI()*K11)/$C$2))</f>
        <v>0</v>
      </c>
      <c r="M11">
        <v>0</v>
      </c>
      <c r="N11">
        <f>K11+M11</f>
        <v>-0.26400000000000001</v>
      </c>
      <c r="O11" s="12">
        <f>-0.33+SQRT(0.33^2-(N11)^2)</f>
        <v>-0.13200000000000001</v>
      </c>
      <c r="P11" s="12">
        <f>O11*$P$9</f>
        <v>-13.200000000000001</v>
      </c>
      <c r="Q11">
        <f>(-PI()/(2*($C$2)^2))*SIN((PI()*K11)/$C$2)</f>
        <v>-2.2089746243674276E-14</v>
      </c>
      <c r="R11" s="50">
        <f>O11*$R$8</f>
        <v>-0.13200000000000001</v>
      </c>
      <c r="S11" s="50">
        <f>(O11*Q11)*$S$8</f>
        <v>-2.9158465041650046E-15</v>
      </c>
      <c r="T11" s="50"/>
      <c r="U11" s="32"/>
      <c r="V11" s="32"/>
      <c r="X11" s="50"/>
      <c r="Y11" s="50"/>
      <c r="Z11" s="50"/>
      <c r="AA11" s="50"/>
      <c r="AC11">
        <f>AD11-AD12</f>
        <v>0</v>
      </c>
      <c r="AD11" s="45">
        <v>0</v>
      </c>
      <c r="AE11" s="46">
        <v>-0.36</v>
      </c>
      <c r="AF11" s="46">
        <v>-0.24</v>
      </c>
      <c r="AG11" s="46">
        <v>-0.12</v>
      </c>
      <c r="AH11" s="46">
        <v>-4.1665799999999997</v>
      </c>
      <c r="AI11" s="46">
        <v>0</v>
      </c>
    </row>
    <row r="12" spans="2:35" ht="16.5" thickBot="1">
      <c r="J12" s="12"/>
      <c r="K12">
        <f>K11+$C$3</f>
        <v>-0.2596</v>
      </c>
      <c r="L12">
        <f t="shared" ref="L12:L72" si="0">(1/(2*$C$2))*(1-COS((PI()*K12)/$C$2))</f>
        <v>2.0750396332298145E-2</v>
      </c>
      <c r="M12">
        <f>M11+$J$6</f>
        <v>3.3333333333333333E-2</v>
      </c>
      <c r="N12">
        <f t="shared" ref="N12:N72" si="1">K12+M12</f>
        <v>-0.22626666666666667</v>
      </c>
      <c r="O12" s="12">
        <f t="shared" ref="O12:O21" si="2">-0.33+SQRT(0.33^2-(N12)^2)</f>
        <v>-8.9784689173326104E-2</v>
      </c>
      <c r="P12" s="12">
        <f t="shared" ref="P12:P72" si="3">O12*$P$9</f>
        <v>-8.9784689173326111</v>
      </c>
      <c r="Q12">
        <f t="shared" ref="Q12:Q72" si="4">(-PI()/(2*($C$2)^2))*SIN((PI()*K12)/$C$2)</f>
        <v>-9.4233773040832549</v>
      </c>
      <c r="R12" s="50">
        <f t="shared" ref="R12:R72" si="5">O12*$R$8</f>
        <v>-8.9784689173326104E-2</v>
      </c>
      <c r="S12" s="50">
        <f t="shared" ref="S12:S72" si="6">(O12*Q12)*$S$8</f>
        <v>-0.8460750022100908</v>
      </c>
      <c r="T12" s="27">
        <v>-0.56290700000000005</v>
      </c>
      <c r="U12" s="27"/>
      <c r="V12" s="32"/>
      <c r="X12" s="50"/>
      <c r="Y12" s="50"/>
      <c r="Z12" s="50"/>
      <c r="AA12" s="50"/>
      <c r="AD12" s="45">
        <v>0</v>
      </c>
      <c r="AE12" s="46">
        <v>-0.33360000000000001</v>
      </c>
      <c r="AF12" s="46">
        <v>-0.23400000000000001</v>
      </c>
      <c r="AG12" s="46">
        <v>-9.9599999999999994E-2</v>
      </c>
      <c r="AH12" s="46">
        <v>-4.1132600000000004</v>
      </c>
      <c r="AI12" s="46">
        <v>0</v>
      </c>
    </row>
    <row r="13" spans="2:35" ht="16.5" thickBot="1">
      <c r="J13" s="12"/>
      <c r="K13">
        <f t="shared" ref="K13:K72" si="7">K12+$C$3</f>
        <v>-0.25519999999999998</v>
      </c>
      <c r="L13">
        <f t="shared" si="0"/>
        <v>8.2774239644676673E-2</v>
      </c>
      <c r="M13">
        <f t="shared" ref="M13:M72" si="8">M12+$J$6</f>
        <v>6.6666666666666666E-2</v>
      </c>
      <c r="N13">
        <f t="shared" si="1"/>
        <v>-0.18853333333333333</v>
      </c>
      <c r="O13" s="12">
        <f t="shared" si="2"/>
        <v>-5.9158381665183835E-2</v>
      </c>
      <c r="P13" s="12">
        <f t="shared" si="3"/>
        <v>-5.9158381665183839</v>
      </c>
      <c r="Q13">
        <f t="shared" si="4"/>
        <v>-18.743510114454473</v>
      </c>
      <c r="R13" s="50">
        <f t="shared" si="5"/>
        <v>-5.9158381665183835E-2</v>
      </c>
      <c r="S13" s="50">
        <f t="shared" si="6"/>
        <v>-1.1088357250961312</v>
      </c>
      <c r="T13" s="27">
        <v>-0.55196000000000001</v>
      </c>
      <c r="U13" s="27"/>
      <c r="V13" s="32"/>
      <c r="X13" s="50"/>
      <c r="Y13" s="50"/>
      <c r="Z13" s="50"/>
      <c r="AA13" s="50"/>
      <c r="AD13" s="45">
        <v>0</v>
      </c>
      <c r="AE13" s="46">
        <v>-0.30719999999999997</v>
      </c>
      <c r="AF13" s="46">
        <v>-0.22800000000000001</v>
      </c>
      <c r="AG13" s="46">
        <v>-7.9200000000000007E-2</v>
      </c>
      <c r="AH13" s="46">
        <v>-3.9587599999999998</v>
      </c>
      <c r="AI13" s="46">
        <v>0</v>
      </c>
    </row>
    <row r="14" spans="2:35" ht="16.5" thickBot="1">
      <c r="J14" s="12"/>
      <c r="K14">
        <f t="shared" si="7"/>
        <v>-0.25079999999999997</v>
      </c>
      <c r="L14">
        <f t="shared" si="0"/>
        <v>0.1853919837304803</v>
      </c>
      <c r="M14">
        <f t="shared" si="8"/>
        <v>0.1</v>
      </c>
      <c r="N14">
        <f t="shared" si="1"/>
        <v>-0.15079999999999996</v>
      </c>
      <c r="O14" s="12">
        <f t="shared" si="2"/>
        <v>-3.6470853236003131E-2</v>
      </c>
      <c r="P14" s="12">
        <f t="shared" si="3"/>
        <v>-3.6470853236003133</v>
      </c>
      <c r="Q14">
        <f t="shared" si="4"/>
        <v>-27.858285105679997</v>
      </c>
      <c r="R14" s="50">
        <f t="shared" si="5"/>
        <v>-3.6470853236003131E-2</v>
      </c>
      <c r="S14" s="50">
        <f t="shared" si="6"/>
        <v>-1.0160154274959872</v>
      </c>
      <c r="T14" s="27">
        <v>-0.54101299999999997</v>
      </c>
      <c r="U14" s="27"/>
      <c r="V14" s="32"/>
      <c r="X14" s="50"/>
      <c r="Y14" s="50"/>
      <c r="Z14" s="50"/>
      <c r="AA14" s="50"/>
      <c r="AD14" s="45">
        <v>0</v>
      </c>
      <c r="AE14" s="46">
        <v>-0.28079999999999999</v>
      </c>
      <c r="AF14" s="46">
        <v>-0.222</v>
      </c>
      <c r="AG14" s="46">
        <v>-5.8799999999999998E-2</v>
      </c>
      <c r="AH14" s="46">
        <v>-3.70688</v>
      </c>
      <c r="AI14" s="46">
        <v>0</v>
      </c>
    </row>
    <row r="15" spans="2:35" ht="16.5" thickBot="1">
      <c r="J15" s="12"/>
      <c r="K15">
        <f t="shared" si="7"/>
        <v>-0.24639999999999998</v>
      </c>
      <c r="L15">
        <f t="shared" si="0"/>
        <v>0.32747932711136157</v>
      </c>
      <c r="M15">
        <f t="shared" si="8"/>
        <v>0.13333333333333333</v>
      </c>
      <c r="N15">
        <f t="shared" si="1"/>
        <v>-0.11306666666666665</v>
      </c>
      <c r="O15" s="12">
        <f t="shared" si="2"/>
        <v>-1.9974309308262495E-2</v>
      </c>
      <c r="P15" s="12">
        <f t="shared" si="3"/>
        <v>-1.9974309308262495</v>
      </c>
      <c r="Q15">
        <f t="shared" si="4"/>
        <v>-36.667838895566739</v>
      </c>
      <c r="R15" s="50">
        <f t="shared" si="5"/>
        <v>-1.9974309308262495E-2</v>
      </c>
      <c r="S15" s="50">
        <f t="shared" si="6"/>
        <v>-0.73241475576558823</v>
      </c>
      <c r="T15" s="27">
        <v>-0.53006600000000004</v>
      </c>
      <c r="U15" s="27"/>
      <c r="V15" s="32"/>
      <c r="X15" s="50"/>
      <c r="Y15" s="50"/>
      <c r="Z15" s="50"/>
      <c r="AA15" s="50"/>
      <c r="AD15" s="45">
        <v>0</v>
      </c>
      <c r="AE15" s="46">
        <v>-0.25440000000000002</v>
      </c>
      <c r="AF15" s="46">
        <v>-0.216</v>
      </c>
      <c r="AG15" s="46">
        <v>-3.8399999999999997E-2</v>
      </c>
      <c r="AH15" s="46">
        <v>-3.36381</v>
      </c>
      <c r="AI15" s="46">
        <v>0</v>
      </c>
    </row>
    <row r="16" spans="2:35" ht="16.5" thickBot="1">
      <c r="J16" s="12"/>
      <c r="K16">
        <f t="shared" si="7"/>
        <v>-0.24199999999999999</v>
      </c>
      <c r="L16">
        <f t="shared" si="0"/>
        <v>0.50747953111955157</v>
      </c>
      <c r="M16">
        <f t="shared" si="8"/>
        <v>0.16666666666666666</v>
      </c>
      <c r="N16">
        <f t="shared" si="1"/>
        <v>-7.5333333333333335E-2</v>
      </c>
      <c r="O16" s="12">
        <f t="shared" si="2"/>
        <v>-8.7136963876472961E-3</v>
      </c>
      <c r="P16" s="12">
        <f t="shared" si="3"/>
        <v>-0.87136963876472961</v>
      </c>
      <c r="Q16">
        <f t="shared" si="4"/>
        <v>-45.075652169275074</v>
      </c>
      <c r="R16" s="50">
        <f t="shared" si="5"/>
        <v>-8.7136963876472961E-3</v>
      </c>
      <c r="S16" s="50">
        <f t="shared" si="6"/>
        <v>-0.39277554747825821</v>
      </c>
      <c r="T16" s="27">
        <v>-0.519119</v>
      </c>
      <c r="U16" s="27"/>
      <c r="V16" s="32"/>
      <c r="X16" s="50"/>
      <c r="Y16" s="50"/>
      <c r="Z16" s="50"/>
      <c r="AA16" s="50"/>
      <c r="AD16" s="45">
        <v>0</v>
      </c>
      <c r="AE16" s="46">
        <v>-0.22800000000000001</v>
      </c>
      <c r="AF16" s="46">
        <v>-0.21</v>
      </c>
      <c r="AG16" s="46">
        <v>-1.7999999999999999E-2</v>
      </c>
      <c r="AH16" s="46">
        <v>-2.9380000000000002</v>
      </c>
      <c r="AI16" s="46">
        <v>0</v>
      </c>
    </row>
    <row r="17" spans="10:35" ht="16.5" thickBot="1">
      <c r="J17" s="12"/>
      <c r="K17">
        <f t="shared" si="7"/>
        <v>-0.23760000000000001</v>
      </c>
      <c r="L17">
        <f t="shared" si="0"/>
        <v>0.72342047585247216</v>
      </c>
      <c r="M17">
        <f t="shared" si="8"/>
        <v>0.19999999999999998</v>
      </c>
      <c r="N17">
        <f t="shared" si="1"/>
        <v>-3.7600000000000022E-2</v>
      </c>
      <c r="O17" s="12">
        <f t="shared" si="2"/>
        <v>-2.1490582597024077E-3</v>
      </c>
      <c r="P17" s="12">
        <f t="shared" si="3"/>
        <v>-0.21490582597024077</v>
      </c>
      <c r="Q17">
        <f t="shared" si="4"/>
        <v>-52.989607165130195</v>
      </c>
      <c r="R17" s="50">
        <f t="shared" si="5"/>
        <v>-2.1490582597024077E-3</v>
      </c>
      <c r="S17" s="50">
        <f t="shared" si="6"/>
        <v>-0.11387775295660893</v>
      </c>
      <c r="T17" s="27">
        <v>-0.50817199999999996</v>
      </c>
      <c r="U17" s="27"/>
      <c r="V17" s="32"/>
      <c r="X17" s="50"/>
      <c r="Y17" s="50"/>
      <c r="Z17" s="50"/>
      <c r="AA17" s="50"/>
      <c r="AD17" s="45">
        <v>0</v>
      </c>
      <c r="AE17" s="46">
        <v>-0.2016</v>
      </c>
      <c r="AF17" s="46">
        <v>-0.20399999999999999</v>
      </c>
      <c r="AG17" s="46">
        <v>2.3999999999999998E-3</v>
      </c>
      <c r="AH17" s="46">
        <v>-2.4399299999999999</v>
      </c>
      <c r="AI17" s="46">
        <v>0</v>
      </c>
    </row>
    <row r="18" spans="10:35" ht="16.5" thickBot="1">
      <c r="J18" s="12"/>
      <c r="K18">
        <f t="shared" si="7"/>
        <v>-0.23320000000000002</v>
      </c>
      <c r="L18">
        <f t="shared" si="0"/>
        <v>0.97293626713108239</v>
      </c>
      <c r="M18">
        <f t="shared" si="8"/>
        <v>0.23333333333333331</v>
      </c>
      <c r="N18">
        <f t="shared" si="1"/>
        <v>1.3333333333329089E-4</v>
      </c>
      <c r="O18" s="12">
        <f t="shared" si="2"/>
        <v>-2.6936028019175495E-8</v>
      </c>
      <c r="P18" s="12">
        <f t="shared" si="3"/>
        <v>-2.6936028019175495E-6</v>
      </c>
      <c r="Q18">
        <f t="shared" si="4"/>
        <v>-60.322996936095961</v>
      </c>
      <c r="R18" s="50">
        <f t="shared" si="5"/>
        <v>-2.6936028019175495E-8</v>
      </c>
      <c r="S18" s="50">
        <f t="shared" si="6"/>
        <v>-1.6248619356713183E-6</v>
      </c>
      <c r="T18" s="27">
        <v>-0.49722499999999997</v>
      </c>
      <c r="U18" s="27"/>
      <c r="V18" s="32"/>
      <c r="X18" s="50"/>
      <c r="Y18" s="50"/>
      <c r="Z18" s="50"/>
      <c r="AA18" s="50"/>
      <c r="AD18" s="45">
        <v>0</v>
      </c>
      <c r="AE18" s="46">
        <v>-0.17519999999999999</v>
      </c>
      <c r="AF18" s="46">
        <v>-0.19800000000000001</v>
      </c>
      <c r="AG18" s="46">
        <v>2.2800000000000001E-2</v>
      </c>
      <c r="AH18" s="46">
        <v>-1.8818299999999999</v>
      </c>
      <c r="AI18" s="46">
        <v>0</v>
      </c>
    </row>
    <row r="19" spans="10:35" ht="16.5" thickBot="1">
      <c r="J19" s="12"/>
      <c r="K19">
        <f t="shared" si="7"/>
        <v>-0.22880000000000003</v>
      </c>
      <c r="L19">
        <f t="shared" si="0"/>
        <v>1.2532931577315967</v>
      </c>
      <c r="M19">
        <f t="shared" si="8"/>
        <v>0.26666666666666666</v>
      </c>
      <c r="N19">
        <f t="shared" si="1"/>
        <v>3.7866666666666632E-2</v>
      </c>
      <c r="O19" s="12">
        <f t="shared" si="2"/>
        <v>-2.1797511507936629E-3</v>
      </c>
      <c r="P19" s="12">
        <f t="shared" si="3"/>
        <v>-0.21797511507936629</v>
      </c>
      <c r="Q19">
        <f t="shared" si="4"/>
        <v>-66.995475329231226</v>
      </c>
      <c r="R19" s="50">
        <f t="shared" si="5"/>
        <v>-2.1797511507936629E-3</v>
      </c>
      <c r="S19" s="50">
        <f t="shared" si="6"/>
        <v>-0.14603346444686022</v>
      </c>
      <c r="T19" s="27">
        <v>-0.48627799999999999</v>
      </c>
      <c r="U19" s="27"/>
      <c r="V19" s="32"/>
      <c r="X19" s="50"/>
      <c r="Y19" s="50"/>
      <c r="Z19" s="50"/>
      <c r="AA19" s="50"/>
      <c r="AD19" s="45">
        <v>0</v>
      </c>
      <c r="AE19" s="46">
        <v>-0.14879999999999999</v>
      </c>
      <c r="AF19" s="46">
        <v>-0.192</v>
      </c>
      <c r="AG19" s="46">
        <v>4.3200000000000002E-2</v>
      </c>
      <c r="AH19" s="46">
        <v>-1.2774399999999999</v>
      </c>
      <c r="AI19" s="46">
        <v>0</v>
      </c>
    </row>
    <row r="20" spans="10:35" ht="16.5" thickBot="1">
      <c r="J20" s="12"/>
      <c r="K20">
        <f t="shared" si="7"/>
        <v>-0.22440000000000004</v>
      </c>
      <c r="L20">
        <f t="shared" si="0"/>
        <v>1.561419498892145</v>
      </c>
      <c r="M20">
        <f t="shared" si="8"/>
        <v>0.3</v>
      </c>
      <c r="N20">
        <f t="shared" si="1"/>
        <v>7.5599999999999945E-2</v>
      </c>
      <c r="O20" s="12">
        <f t="shared" si="2"/>
        <v>-8.7763396012055517E-3</v>
      </c>
      <c r="P20" s="12">
        <f t="shared" si="3"/>
        <v>-0.87763396012055517</v>
      </c>
      <c r="Q20">
        <f t="shared" si="4"/>
        <v>-72.933937274954886</v>
      </c>
      <c r="R20" s="50">
        <f t="shared" si="5"/>
        <v>-8.7763396012055517E-3</v>
      </c>
      <c r="S20" s="50">
        <f t="shared" si="6"/>
        <v>-0.64009300197802832</v>
      </c>
      <c r="T20" s="27">
        <v>-0.475331</v>
      </c>
      <c r="U20" s="27"/>
      <c r="V20" s="32"/>
      <c r="X20" s="50"/>
      <c r="Y20" s="50"/>
      <c r="Z20" s="50"/>
      <c r="AA20" s="50"/>
      <c r="AD20" s="45">
        <v>0</v>
      </c>
      <c r="AE20" s="46">
        <v>-0.12239999999999999</v>
      </c>
      <c r="AF20" s="46">
        <v>-0.186</v>
      </c>
      <c r="AG20" s="46">
        <v>6.3600000000000004E-2</v>
      </c>
      <c r="AH20" s="46">
        <v>-0.64163000000000003</v>
      </c>
      <c r="AI20" s="46">
        <v>0</v>
      </c>
    </row>
    <row r="21" spans="10:35" ht="16.5" thickBot="1">
      <c r="J21" s="12"/>
      <c r="K21">
        <f t="shared" si="7"/>
        <v>-0.22000000000000006</v>
      </c>
      <c r="L21">
        <f t="shared" si="0"/>
        <v>1.8939393939393905</v>
      </c>
      <c r="M21">
        <f t="shared" si="8"/>
        <v>0.33333333333333331</v>
      </c>
      <c r="N21">
        <f t="shared" si="1"/>
        <v>0.11333333333333326</v>
      </c>
      <c r="O21" s="12">
        <f t="shared" si="2"/>
        <v>-2.0071692877924485E-2</v>
      </c>
      <c r="P21" s="12">
        <f t="shared" si="3"/>
        <v>-2.0071692877924487</v>
      </c>
      <c r="Q21">
        <f t="shared" si="4"/>
        <v>-78.073319741486586</v>
      </c>
      <c r="R21" s="50">
        <f t="shared" si="5"/>
        <v>-2.0071692877924485E-2</v>
      </c>
      <c r="S21" s="50">
        <f t="shared" si="6"/>
        <v>-1.5670636958111175</v>
      </c>
      <c r="T21" s="27">
        <v>-0.46438400000000002</v>
      </c>
      <c r="U21" s="27"/>
      <c r="V21" s="32"/>
      <c r="X21" s="50"/>
      <c r="Y21" s="50"/>
      <c r="Z21" s="50"/>
      <c r="AA21" s="50"/>
      <c r="AD21" s="45">
        <v>0</v>
      </c>
      <c r="AE21" s="46">
        <v>-9.6000000000000002E-2</v>
      </c>
      <c r="AF21" s="46">
        <v>-0.18</v>
      </c>
      <c r="AG21" s="46">
        <v>8.4000000000000005E-2</v>
      </c>
      <c r="AH21" s="46">
        <v>9.9590000000000008E-3</v>
      </c>
      <c r="AI21" s="46">
        <v>0</v>
      </c>
    </row>
    <row r="22" spans="10:35" ht="16.5" thickBot="1">
      <c r="J22" s="12"/>
      <c r="K22">
        <f t="shared" si="7"/>
        <v>-0.21560000000000007</v>
      </c>
      <c r="L22">
        <f t="shared" si="0"/>
        <v>2.2472096853189338</v>
      </c>
      <c r="M22">
        <f t="shared" si="8"/>
        <v>0.36666666666666664</v>
      </c>
      <c r="N22">
        <f t="shared" si="1"/>
        <v>0.15106666666666657</v>
      </c>
      <c r="O22" s="22">
        <f>-0.500005*N22+0.038964</f>
        <v>-3.6570088666666625E-2</v>
      </c>
      <c r="P22" s="12">
        <f t="shared" si="3"/>
        <v>-3.6570088666666627</v>
      </c>
      <c r="Q22">
        <f t="shared" si="4"/>
        <v>-82.357314579038061</v>
      </c>
      <c r="R22" s="50">
        <f t="shared" si="5"/>
        <v>-3.6570088666666625E-2</v>
      </c>
      <c r="S22" s="50">
        <f t="shared" si="6"/>
        <v>-3.011814296503978</v>
      </c>
      <c r="T22" s="27">
        <v>-0.45343699999999998</v>
      </c>
      <c r="U22" s="27"/>
      <c r="V22" s="27"/>
      <c r="X22" s="50"/>
      <c r="Y22" s="50"/>
      <c r="Z22" s="50"/>
      <c r="AA22" s="50"/>
      <c r="AD22" s="45">
        <v>0</v>
      </c>
      <c r="AE22" s="46">
        <v>-6.9599999999999995E-2</v>
      </c>
      <c r="AF22" s="46">
        <v>-0.17399999999999999</v>
      </c>
      <c r="AG22" s="46">
        <v>0.10440000000000001</v>
      </c>
      <c r="AH22" s="46">
        <v>0.66130699999999998</v>
      </c>
      <c r="AI22" s="46">
        <v>0</v>
      </c>
    </row>
    <row r="23" spans="10:35" ht="16.5" thickBot="1">
      <c r="J23" s="12"/>
      <c r="K23">
        <f t="shared" si="7"/>
        <v>-0.21120000000000008</v>
      </c>
      <c r="L23">
        <f t="shared" si="0"/>
        <v>2.6173598697918599</v>
      </c>
      <c r="M23">
        <f t="shared" si="8"/>
        <v>0.39999999999999997</v>
      </c>
      <c r="N23">
        <f t="shared" si="1"/>
        <v>0.18879999999999988</v>
      </c>
      <c r="O23" s="12">
        <f t="shared" ref="O23:O39" si="9">-0.500005*N23+0.038964</f>
        <v>-5.5436943999999946E-2</v>
      </c>
      <c r="P23" s="12">
        <f t="shared" si="3"/>
        <v>-5.5436943999999944</v>
      </c>
      <c r="Q23">
        <f t="shared" si="4"/>
        <v>-85.738985443685536</v>
      </c>
      <c r="R23" s="50">
        <f t="shared" si="5"/>
        <v>-5.5436943999999946E-2</v>
      </c>
      <c r="S23" s="50">
        <f t="shared" si="6"/>
        <v>-4.7531073346584058</v>
      </c>
      <c r="T23" s="27">
        <v>-0.44248999999999999</v>
      </c>
      <c r="U23" s="27"/>
      <c r="V23" s="27"/>
      <c r="X23" s="50"/>
      <c r="Y23" s="50"/>
      <c r="Z23" s="50"/>
      <c r="AA23" s="50"/>
      <c r="AD23" s="45">
        <v>0</v>
      </c>
      <c r="AE23" s="46">
        <v>-4.3200000000000002E-2</v>
      </c>
      <c r="AF23" s="46">
        <v>-0.16800000000000001</v>
      </c>
      <c r="AG23" s="46">
        <v>0.12479999999999999</v>
      </c>
      <c r="AH23" s="46">
        <v>1.296387</v>
      </c>
      <c r="AI23" s="46">
        <v>0</v>
      </c>
    </row>
    <row r="24" spans="10:35" ht="16.5" thickBot="1">
      <c r="J24" s="12"/>
      <c r="K24">
        <f t="shared" si="7"/>
        <v>-0.20680000000000009</v>
      </c>
      <c r="L24">
        <f t="shared" si="0"/>
        <v>3.0003345044781771</v>
      </c>
      <c r="M24">
        <f t="shared" si="8"/>
        <v>0.43333333333333329</v>
      </c>
      <c r="N24">
        <f t="shared" si="1"/>
        <v>0.2265333333333332</v>
      </c>
      <c r="O24" s="12">
        <f t="shared" si="9"/>
        <v>-7.4303799333333267E-2</v>
      </c>
      <c r="P24" s="12">
        <f t="shared" si="3"/>
        <v>-7.4303799333333265</v>
      </c>
      <c r="Q24">
        <f t="shared" si="4"/>
        <v>-88.18128204177583</v>
      </c>
      <c r="R24" s="50">
        <f t="shared" si="5"/>
        <v>-7.4303799333333267E-2</v>
      </c>
      <c r="S24" s="50">
        <f t="shared" si="6"/>
        <v>-6.5522042857881759</v>
      </c>
      <c r="T24" s="27">
        <v>-0.43154300000000001</v>
      </c>
      <c r="U24" s="27"/>
      <c r="V24" s="27"/>
      <c r="X24" s="50"/>
      <c r="Y24" s="50"/>
      <c r="Z24" s="50"/>
      <c r="AA24" s="50"/>
      <c r="AD24" s="45">
        <v>0</v>
      </c>
      <c r="AE24" s="46">
        <v>-1.6799999999999999E-2</v>
      </c>
      <c r="AF24" s="46">
        <v>-0.16200000000000001</v>
      </c>
      <c r="AG24" s="46">
        <v>0.1452</v>
      </c>
      <c r="AH24" s="46">
        <v>1.8995789999999999</v>
      </c>
      <c r="AI24" s="46">
        <v>0</v>
      </c>
    </row>
    <row r="25" spans="10:35" ht="16.5" thickBot="1">
      <c r="J25" s="12"/>
      <c r="K25">
        <f t="shared" si="7"/>
        <v>-0.20240000000000011</v>
      </c>
      <c r="L25">
        <f t="shared" si="0"/>
        <v>3.3919376391376677</v>
      </c>
      <c r="M25">
        <f t="shared" si="8"/>
        <v>0.46666666666666662</v>
      </c>
      <c r="N25">
        <f t="shared" si="1"/>
        <v>0.26426666666666654</v>
      </c>
      <c r="O25" s="12">
        <f t="shared" si="9"/>
        <v>-9.3170654666666602E-2</v>
      </c>
      <c r="P25" s="12">
        <f t="shared" si="3"/>
        <v>-9.3170654666666604</v>
      </c>
      <c r="Q25">
        <f t="shared" si="4"/>
        <v>-89.657446060696827</v>
      </c>
      <c r="R25" s="50">
        <f t="shared" si="5"/>
        <v>-9.3170654666666602E-2</v>
      </c>
      <c r="S25" s="50">
        <f t="shared" si="6"/>
        <v>-8.3534429452164716</v>
      </c>
      <c r="T25" s="27">
        <v>-0.42059599999999903</v>
      </c>
      <c r="U25" s="27"/>
      <c r="V25" s="27"/>
      <c r="X25" s="50"/>
      <c r="Y25" s="50"/>
      <c r="Z25" s="50"/>
      <c r="AA25" s="50"/>
      <c r="AD25" s="45">
        <v>-0.27445330200000001</v>
      </c>
      <c r="AE25" s="46">
        <v>9.5999999999999992E-3</v>
      </c>
      <c r="AF25" s="46">
        <v>-0.156</v>
      </c>
      <c r="AG25" s="46">
        <v>0.1656</v>
      </c>
      <c r="AH25" s="46">
        <v>2.4560430000000002</v>
      </c>
      <c r="AI25" s="46">
        <v>-35</v>
      </c>
    </row>
    <row r="26" spans="10:35" ht="16.5" thickBot="1">
      <c r="J26" s="12"/>
      <c r="K26">
        <f t="shared" si="7"/>
        <v>-0.19800000000000012</v>
      </c>
      <c r="L26">
        <f t="shared" si="0"/>
        <v>3.7878787878787783</v>
      </c>
      <c r="M26">
        <f t="shared" si="8"/>
        <v>0.49999999999999994</v>
      </c>
      <c r="N26">
        <f t="shared" si="1"/>
        <v>0.30199999999999982</v>
      </c>
      <c r="O26" s="12">
        <f t="shared" si="9"/>
        <v>-0.11203750999999992</v>
      </c>
      <c r="P26" s="12">
        <f t="shared" si="3"/>
        <v>-11.203750999999992</v>
      </c>
      <c r="Q26">
        <f t="shared" si="4"/>
        <v>-90.151304338550062</v>
      </c>
      <c r="R26" s="50">
        <f t="shared" si="5"/>
        <v>-0.11203750999999992</v>
      </c>
      <c r="S26" s="50">
        <f t="shared" si="6"/>
        <v>-10.100327661343339</v>
      </c>
      <c r="T26" s="27">
        <v>-0.40964899999999899</v>
      </c>
      <c r="U26" s="27"/>
      <c r="V26" s="27"/>
      <c r="X26" s="50"/>
      <c r="Y26" s="50"/>
      <c r="Z26" s="50"/>
      <c r="AA26" s="50"/>
      <c r="AD26" s="45">
        <v>-0.25834404599999999</v>
      </c>
      <c r="AE26" s="46">
        <v>3.5999999999999997E-2</v>
      </c>
      <c r="AF26" s="46">
        <v>-0.15</v>
      </c>
      <c r="AG26" s="46">
        <v>0.186</v>
      </c>
      <c r="AH26" s="46">
        <v>2.9520940000000002</v>
      </c>
      <c r="AI26" s="46">
        <v>-88.586574080000005</v>
      </c>
    </row>
    <row r="27" spans="10:35" ht="16.5" thickBot="1">
      <c r="J27" s="12"/>
      <c r="K27">
        <f t="shared" si="7"/>
        <v>-0.19360000000000013</v>
      </c>
      <c r="L27">
        <f t="shared" si="0"/>
        <v>4.1838199366198889</v>
      </c>
      <c r="M27">
        <f t="shared" si="8"/>
        <v>0.53333333333333333</v>
      </c>
      <c r="N27">
        <f t="shared" si="1"/>
        <v>0.33973333333333322</v>
      </c>
      <c r="O27" s="12">
        <f t="shared" si="9"/>
        <v>-0.1309043653333333</v>
      </c>
      <c r="P27" s="12">
        <f t="shared" si="3"/>
        <v>-13.09043653333333</v>
      </c>
      <c r="Q27">
        <f t="shared" si="4"/>
        <v>-89.65744606069687</v>
      </c>
      <c r="R27" s="50">
        <f t="shared" si="5"/>
        <v>-0.1309043653333333</v>
      </c>
      <c r="S27" s="50">
        <f t="shared" si="6"/>
        <v>-11.736551073983087</v>
      </c>
      <c r="T27" s="27">
        <v>-0.398701999999999</v>
      </c>
      <c r="U27" s="27"/>
      <c r="V27" s="27"/>
      <c r="X27" s="50"/>
      <c r="Y27" s="50"/>
      <c r="Z27" s="50"/>
      <c r="AA27" s="50"/>
      <c r="AD27" s="45">
        <v>-0.24244312400000001</v>
      </c>
      <c r="AE27" s="46">
        <v>6.2399999999999997E-2</v>
      </c>
      <c r="AF27" s="46">
        <v>-0.14399999999999999</v>
      </c>
      <c r="AG27" s="46">
        <v>0.2064</v>
      </c>
      <c r="AH27" s="46">
        <v>3.3755269999999999</v>
      </c>
      <c r="AI27" s="46">
        <v>-144.30407790000001</v>
      </c>
    </row>
    <row r="28" spans="10:35" ht="16.5" thickBot="1">
      <c r="J28" s="12"/>
      <c r="K28">
        <f t="shared" si="7"/>
        <v>-0.18920000000000015</v>
      </c>
      <c r="L28">
        <f t="shared" si="0"/>
        <v>4.5754230712793795</v>
      </c>
      <c r="M28">
        <f t="shared" si="8"/>
        <v>0.56666666666666665</v>
      </c>
      <c r="N28">
        <f t="shared" si="1"/>
        <v>0.37746666666666651</v>
      </c>
      <c r="O28" s="12">
        <f t="shared" si="9"/>
        <v>-0.14977122066666659</v>
      </c>
      <c r="P28" s="12">
        <f t="shared" si="3"/>
        <v>-14.977122066666659</v>
      </c>
      <c r="Q28">
        <f t="shared" si="4"/>
        <v>-88.181282041775916</v>
      </c>
      <c r="R28" s="50">
        <f t="shared" si="5"/>
        <v>-0.14977122066666659</v>
      </c>
      <c r="S28" s="50">
        <f t="shared" si="6"/>
        <v>-13.207018251348385</v>
      </c>
      <c r="T28" s="27">
        <v>-0.38775499999999902</v>
      </c>
      <c r="U28" s="27"/>
      <c r="V28" s="27"/>
      <c r="X28" s="50"/>
      <c r="Y28" s="50"/>
      <c r="Z28" s="50"/>
      <c r="AA28" s="50"/>
      <c r="AD28" s="45">
        <v>-0.22674902799999999</v>
      </c>
      <c r="AE28" s="46">
        <v>8.8800000000000004E-2</v>
      </c>
      <c r="AF28" s="46">
        <v>-0.13800000000000001</v>
      </c>
      <c r="AG28" s="46">
        <v>0.2268</v>
      </c>
      <c r="AH28" s="46">
        <v>3.7159279999999999</v>
      </c>
      <c r="AI28" s="46">
        <v>-168.51379130000001</v>
      </c>
    </row>
    <row r="29" spans="10:35" ht="16.5" thickBot="1">
      <c r="J29" s="12"/>
      <c r="K29">
        <f t="shared" si="7"/>
        <v>-0.18480000000000016</v>
      </c>
      <c r="L29">
        <f t="shared" si="0"/>
        <v>4.9583977059656981</v>
      </c>
      <c r="M29">
        <f t="shared" si="8"/>
        <v>0.6</v>
      </c>
      <c r="N29">
        <f t="shared" si="1"/>
        <v>0.41519999999999979</v>
      </c>
      <c r="O29" s="12">
        <f t="shared" si="9"/>
        <v>-0.16863807599999991</v>
      </c>
      <c r="P29" s="12">
        <f t="shared" si="3"/>
        <v>-16.863807599999991</v>
      </c>
      <c r="Q29">
        <f t="shared" si="4"/>
        <v>-85.738985443685678</v>
      </c>
      <c r="R29" s="50">
        <f t="shared" si="5"/>
        <v>-0.16863807599999991</v>
      </c>
      <c r="S29" s="50">
        <f t="shared" si="6"/>
        <v>-14.458857543415151</v>
      </c>
      <c r="T29" s="27">
        <v>-0.37680799999999898</v>
      </c>
      <c r="U29" s="27"/>
      <c r="V29" s="27"/>
      <c r="X29" s="50"/>
      <c r="Y29" s="50"/>
      <c r="Z29" s="50"/>
      <c r="AA29" s="50"/>
      <c r="AD29" s="45">
        <v>-0.21126023899999999</v>
      </c>
      <c r="AE29" s="46">
        <v>0.1152</v>
      </c>
      <c r="AF29" s="46">
        <v>-0.13200000000000001</v>
      </c>
      <c r="AG29" s="46">
        <v>0.2472</v>
      </c>
      <c r="AH29" s="46">
        <v>3.9649230000000002</v>
      </c>
      <c r="AI29" s="46">
        <v>-178.5</v>
      </c>
    </row>
    <row r="30" spans="10:35" ht="16.5" thickBot="1">
      <c r="J30" s="12"/>
      <c r="K30">
        <f t="shared" si="7"/>
        <v>-0.18040000000000017</v>
      </c>
      <c r="L30">
        <f t="shared" si="0"/>
        <v>5.3285478904386236</v>
      </c>
      <c r="M30">
        <f t="shared" si="8"/>
        <v>0.6333333333333333</v>
      </c>
      <c r="N30">
        <f t="shared" si="1"/>
        <v>0.45293333333333313</v>
      </c>
      <c r="O30" s="12">
        <f t="shared" si="9"/>
        <v>-0.18750493133333324</v>
      </c>
      <c r="P30" s="12">
        <f t="shared" si="3"/>
        <v>-18.750493133333322</v>
      </c>
      <c r="Q30">
        <f t="shared" si="4"/>
        <v>-82.357314579038245</v>
      </c>
      <c r="R30" s="50">
        <f t="shared" si="5"/>
        <v>-0.18750493133333324</v>
      </c>
      <c r="S30" s="50">
        <f t="shared" si="6"/>
        <v>-15.44240261494029</v>
      </c>
      <c r="T30" s="27">
        <v>-0.36586099999999899</v>
      </c>
      <c r="U30" s="27"/>
      <c r="V30" s="27"/>
      <c r="X30" s="50"/>
      <c r="Y30" s="50"/>
      <c r="Z30" s="50"/>
      <c r="AA30" s="50"/>
      <c r="AD30" s="45">
        <v>-0.195975227</v>
      </c>
      <c r="AE30" s="46">
        <v>0.1416</v>
      </c>
      <c r="AF30" s="46">
        <v>-0.126</v>
      </c>
      <c r="AG30" s="46">
        <v>0.2676</v>
      </c>
      <c r="AH30" s="46">
        <v>4.1163869999999996</v>
      </c>
      <c r="AI30" s="46">
        <v>-187.05</v>
      </c>
    </row>
    <row r="31" spans="10:35" ht="16.5" thickBot="1">
      <c r="J31" s="12"/>
      <c r="K31">
        <f t="shared" si="7"/>
        <v>-0.17600000000000018</v>
      </c>
      <c r="L31">
        <f t="shared" si="0"/>
        <v>5.6818181818181683</v>
      </c>
      <c r="M31">
        <f t="shared" si="8"/>
        <v>0.66666666666666663</v>
      </c>
      <c r="N31">
        <f t="shared" si="1"/>
        <v>0.49066666666666647</v>
      </c>
      <c r="O31" s="12">
        <f t="shared" si="9"/>
        <v>-0.20637178666666658</v>
      </c>
      <c r="P31" s="12">
        <f t="shared" si="3"/>
        <v>-20.63717866666666</v>
      </c>
      <c r="Q31">
        <f t="shared" si="4"/>
        <v>-78.073319741486813</v>
      </c>
      <c r="R31" s="50">
        <f t="shared" si="5"/>
        <v>-0.20637178666666658</v>
      </c>
      <c r="S31" s="50">
        <f t="shared" si="6"/>
        <v>-16.112130486048564</v>
      </c>
      <c r="T31" s="27">
        <v>-0.35491399999999901</v>
      </c>
      <c r="U31" s="27"/>
      <c r="V31" s="27"/>
      <c r="X31" s="50"/>
      <c r="Y31" s="50"/>
      <c r="Z31" s="50"/>
      <c r="AA31" s="50"/>
      <c r="AD31" s="45">
        <v>-0.18089244900000001</v>
      </c>
      <c r="AE31" s="46">
        <v>0.16800000000000001</v>
      </c>
      <c r="AF31" s="46">
        <v>-0.12</v>
      </c>
      <c r="AG31" s="46">
        <v>0.28799999999999998</v>
      </c>
      <c r="AH31" s="46">
        <v>4.166595</v>
      </c>
      <c r="AI31" s="46">
        <v>-189.54</v>
      </c>
    </row>
    <row r="32" spans="10:35" ht="16.5" thickBot="1">
      <c r="J32" s="12"/>
      <c r="K32">
        <f t="shared" si="7"/>
        <v>-0.1716000000000002</v>
      </c>
      <c r="L32">
        <f t="shared" si="0"/>
        <v>6.0143380768654158</v>
      </c>
      <c r="M32">
        <f t="shared" si="8"/>
        <v>0.7</v>
      </c>
      <c r="N32">
        <f t="shared" si="1"/>
        <v>0.52839999999999976</v>
      </c>
      <c r="O32" s="12">
        <f t="shared" si="9"/>
        <v>-0.22523864199999988</v>
      </c>
      <c r="P32" s="12">
        <f t="shared" si="3"/>
        <v>-22.523864199999988</v>
      </c>
      <c r="Q32">
        <f t="shared" si="4"/>
        <v>-72.933937274955156</v>
      </c>
      <c r="R32" s="50">
        <f t="shared" si="5"/>
        <v>-0.22523864199999988</v>
      </c>
      <c r="S32" s="50">
        <f t="shared" si="6"/>
        <v>-16.427540987524072</v>
      </c>
      <c r="T32" s="27">
        <v>-0.34396699999999902</v>
      </c>
      <c r="U32" s="27"/>
      <c r="V32" s="27"/>
      <c r="X32" s="50"/>
      <c r="Y32" s="50"/>
      <c r="Z32" s="50"/>
      <c r="AA32" s="50"/>
      <c r="AD32" s="45">
        <v>-0.166010352</v>
      </c>
      <c r="AE32" s="46">
        <v>0.19439999999999999</v>
      </c>
      <c r="AF32" s="46">
        <v>-0.114</v>
      </c>
      <c r="AG32" s="46">
        <v>0.30840000000000001</v>
      </c>
      <c r="AH32" s="46">
        <v>4.1143109999999998</v>
      </c>
      <c r="AI32" s="46">
        <v>-192.03</v>
      </c>
    </row>
    <row r="33" spans="10:36" ht="16.5" thickBot="1">
      <c r="J33" s="12"/>
      <c r="K33">
        <f t="shared" si="7"/>
        <v>-0.16720000000000021</v>
      </c>
      <c r="L33">
        <f t="shared" si="0"/>
        <v>6.3224644180259633</v>
      </c>
      <c r="M33">
        <f t="shared" si="8"/>
        <v>0.73333333333333328</v>
      </c>
      <c r="N33">
        <f t="shared" si="1"/>
        <v>0.56613333333333304</v>
      </c>
      <c r="O33" s="12">
        <f t="shared" si="9"/>
        <v>-0.2441054973333332</v>
      </c>
      <c r="P33" s="12">
        <f t="shared" si="3"/>
        <v>-24.410549733333319</v>
      </c>
      <c r="Q33">
        <f t="shared" si="4"/>
        <v>-66.995475329231539</v>
      </c>
      <c r="R33" s="50">
        <f t="shared" si="5"/>
        <v>-0.2441054973333332</v>
      </c>
      <c r="S33" s="50">
        <f t="shared" si="6"/>
        <v>-16.35396382432512</v>
      </c>
      <c r="T33" s="27">
        <v>-0.33301999999999898</v>
      </c>
      <c r="U33" s="27"/>
      <c r="V33" s="27"/>
      <c r="X33" s="50"/>
      <c r="Y33" s="50"/>
      <c r="Z33" s="50"/>
      <c r="AA33" s="50"/>
      <c r="AD33" s="45">
        <v>-0.15132736999999999</v>
      </c>
      <c r="AE33" s="46">
        <v>0.2208</v>
      </c>
      <c r="AF33" s="46">
        <v>-0.108</v>
      </c>
      <c r="AG33" s="46">
        <v>0.32879999999999998</v>
      </c>
      <c r="AH33" s="46">
        <v>3.9608219999999998</v>
      </c>
      <c r="AI33" s="46">
        <v>-194.52</v>
      </c>
    </row>
    <row r="34" spans="10:36" ht="16.5" thickBot="1">
      <c r="J34" s="12"/>
      <c r="K34">
        <f t="shared" si="7"/>
        <v>-0.16280000000000022</v>
      </c>
      <c r="L34">
        <f t="shared" si="0"/>
        <v>6.6028213086264822</v>
      </c>
      <c r="M34">
        <f t="shared" si="8"/>
        <v>0.76666666666666661</v>
      </c>
      <c r="N34">
        <f t="shared" si="1"/>
        <v>0.60386666666666633</v>
      </c>
      <c r="O34" s="12">
        <f t="shared" si="9"/>
        <v>-0.26297235266666652</v>
      </c>
      <c r="P34" s="12">
        <f t="shared" si="3"/>
        <v>-26.297235266666654</v>
      </c>
      <c r="Q34">
        <f t="shared" si="4"/>
        <v>-60.32299693609626</v>
      </c>
      <c r="R34" s="50">
        <f t="shared" si="5"/>
        <v>-0.26297235266666652</v>
      </c>
      <c r="S34" s="50">
        <f t="shared" si="6"/>
        <v>-15.86328042418935</v>
      </c>
      <c r="T34" s="27">
        <v>-0.322072999999999</v>
      </c>
      <c r="U34" s="27"/>
      <c r="V34" s="27"/>
      <c r="X34" s="50"/>
      <c r="Y34" s="50"/>
      <c r="Z34" s="50"/>
      <c r="AA34" s="50"/>
      <c r="AD34" s="45">
        <v>-0.136841925</v>
      </c>
      <c r="AE34" s="46">
        <v>0.2472</v>
      </c>
      <c r="AF34" s="46">
        <v>-0.10199999999999999</v>
      </c>
      <c r="AG34" s="46">
        <v>0.34920000000000001</v>
      </c>
      <c r="AH34" s="46">
        <v>3.709902</v>
      </c>
      <c r="AI34" s="46">
        <v>-197.01</v>
      </c>
    </row>
    <row r="35" spans="10:36" ht="16.5" thickBot="1">
      <c r="J35" s="12"/>
      <c r="K35">
        <f t="shared" si="7"/>
        <v>-0.15840000000000024</v>
      </c>
      <c r="L35">
        <f t="shared" si="0"/>
        <v>6.8523370999050917</v>
      </c>
      <c r="M35">
        <f t="shared" si="8"/>
        <v>0.79999999999999993</v>
      </c>
      <c r="N35">
        <f t="shared" si="1"/>
        <v>0.64159999999999973</v>
      </c>
      <c r="O35" s="12">
        <f t="shared" si="9"/>
        <v>-0.2818392079999999</v>
      </c>
      <c r="P35" s="12">
        <f t="shared" si="3"/>
        <v>-28.183920799999989</v>
      </c>
      <c r="Q35">
        <f t="shared" si="4"/>
        <v>-52.989607165130558</v>
      </c>
      <c r="R35" s="50">
        <f t="shared" si="5"/>
        <v>-0.2818392079999999</v>
      </c>
      <c r="S35" s="50">
        <f t="shared" si="6"/>
        <v>-14.934548915651517</v>
      </c>
      <c r="T35" s="27">
        <v>-0.31112599999999901</v>
      </c>
      <c r="U35" s="27"/>
      <c r="V35" s="27"/>
      <c r="X35" s="50"/>
      <c r="Y35" s="50"/>
      <c r="Z35" s="50"/>
      <c r="AA35" s="50"/>
      <c r="AD35" s="45">
        <v>-3.0812378000000001E-2</v>
      </c>
      <c r="AE35" s="46">
        <v>0.27360000000000001</v>
      </c>
      <c r="AF35" s="46">
        <v>-9.6000000000000002E-2</v>
      </c>
      <c r="AG35" s="46">
        <v>0.36959999999999998</v>
      </c>
      <c r="AH35" s="46">
        <v>3.3677250000000001</v>
      </c>
      <c r="AI35" s="46">
        <v>-199.5</v>
      </c>
    </row>
    <row r="36" spans="10:36" ht="16.5" thickBot="1">
      <c r="J36" s="12"/>
      <c r="K36">
        <f t="shared" si="7"/>
        <v>-0.15400000000000025</v>
      </c>
      <c r="L36">
        <f t="shared" si="0"/>
        <v>7.0682780446380145</v>
      </c>
      <c r="M36">
        <f t="shared" si="8"/>
        <v>0.83333333333333326</v>
      </c>
      <c r="N36">
        <f t="shared" si="1"/>
        <v>0.67933333333333301</v>
      </c>
      <c r="O36" s="12">
        <f t="shared" si="9"/>
        <v>-0.30070606333333322</v>
      </c>
      <c r="P36" s="12">
        <f t="shared" si="3"/>
        <v>-30.070606333333323</v>
      </c>
      <c r="Q36">
        <f t="shared" si="4"/>
        <v>-45.075652169275465</v>
      </c>
      <c r="R36" s="50">
        <f t="shared" si="5"/>
        <v>-0.30070606333333322</v>
      </c>
      <c r="S36" s="50">
        <f t="shared" si="6"/>
        <v>-13.554521916005447</v>
      </c>
      <c r="T36" s="27">
        <v>-0.30017899999999897</v>
      </c>
      <c r="U36" s="27"/>
      <c r="V36" s="27"/>
      <c r="X36" s="50"/>
      <c r="Y36" s="50"/>
      <c r="Z36" s="50"/>
      <c r="AA36" s="50"/>
      <c r="AD36" s="45">
        <v>-3.2177539999999998E-2</v>
      </c>
      <c r="AE36" s="46">
        <v>0.3</v>
      </c>
      <c r="AF36" s="46">
        <v>-0.09</v>
      </c>
      <c r="AG36" s="46">
        <v>0.39</v>
      </c>
      <c r="AH36" s="46">
        <v>2.9427080000000001</v>
      </c>
      <c r="AI36" s="46">
        <v>-201.99</v>
      </c>
    </row>
    <row r="37" spans="10:36" ht="16.5" thickBot="1">
      <c r="J37" s="12"/>
      <c r="K37">
        <f t="shared" si="7"/>
        <v>-0.14960000000000026</v>
      </c>
      <c r="L37">
        <f t="shared" si="0"/>
        <v>7.248278248646205</v>
      </c>
      <c r="M37">
        <f t="shared" si="8"/>
        <v>0.86666666666666659</v>
      </c>
      <c r="N37">
        <f t="shared" si="1"/>
        <v>0.7170666666666663</v>
      </c>
      <c r="O37" s="12">
        <f t="shared" si="9"/>
        <v>-0.31957291866666648</v>
      </c>
      <c r="P37" s="12">
        <f t="shared" si="3"/>
        <v>-31.957291866666647</v>
      </c>
      <c r="Q37">
        <f t="shared" si="4"/>
        <v>-36.667838895567186</v>
      </c>
      <c r="R37" s="50">
        <f t="shared" si="5"/>
        <v>-0.31957291866666648</v>
      </c>
      <c r="S37" s="50">
        <f t="shared" si="6"/>
        <v>-11.718048297055523</v>
      </c>
      <c r="T37" s="27">
        <v>-0.28923199999999899</v>
      </c>
      <c r="U37" s="27"/>
      <c r="V37" s="27"/>
      <c r="X37" s="50"/>
      <c r="Y37" s="50"/>
      <c r="Z37" s="50"/>
      <c r="AA37" s="50"/>
      <c r="AD37" s="45">
        <v>-3.3695005E-2</v>
      </c>
      <c r="AE37" s="46">
        <v>0.32640000000000002</v>
      </c>
      <c r="AF37" s="46">
        <v>-8.4000000000000005E-2</v>
      </c>
      <c r="AG37" s="46">
        <v>0.41039999999999999</v>
      </c>
      <c r="AH37" s="46">
        <v>2.4453049999999998</v>
      </c>
      <c r="AI37" s="46">
        <v>-204.48</v>
      </c>
    </row>
    <row r="38" spans="10:36" ht="15.75">
      <c r="J38" s="12"/>
      <c r="K38">
        <f t="shared" si="7"/>
        <v>-0.14520000000000027</v>
      </c>
      <c r="L38">
        <f t="shared" si="0"/>
        <v>7.3903655920270888</v>
      </c>
      <c r="M38">
        <f t="shared" si="8"/>
        <v>0.89999999999999991</v>
      </c>
      <c r="N38">
        <f t="shared" si="1"/>
        <v>0.75479999999999969</v>
      </c>
      <c r="O38" s="12">
        <f t="shared" si="9"/>
        <v>-0.33843977399999986</v>
      </c>
      <c r="P38" s="12">
        <f t="shared" si="3"/>
        <v>-33.843977399999986</v>
      </c>
      <c r="Q38">
        <f t="shared" si="4"/>
        <v>-27.858285105680419</v>
      </c>
      <c r="R38" s="50">
        <f t="shared" si="5"/>
        <v>-0.33843977399999986</v>
      </c>
      <c r="S38" s="50">
        <f t="shared" si="6"/>
        <v>-9.4283517151940437</v>
      </c>
      <c r="T38" s="27">
        <v>-0.27828499999999901</v>
      </c>
      <c r="U38" s="27"/>
      <c r="V38" s="27"/>
      <c r="X38" s="50"/>
      <c r="Y38" s="50"/>
      <c r="Z38" s="50"/>
      <c r="AA38" s="50"/>
      <c r="AD38" s="47">
        <v>-3.5346403999999998E-2</v>
      </c>
      <c r="AE38" s="48">
        <v>0.3528</v>
      </c>
      <c r="AF38" s="48">
        <v>-7.8E-2</v>
      </c>
      <c r="AG38" s="48">
        <v>0.43080000000000002</v>
      </c>
      <c r="AH38" s="48">
        <v>1.887751</v>
      </c>
      <c r="AI38" s="48">
        <v>-206.97</v>
      </c>
    </row>
    <row r="39" spans="10:36" ht="18.75">
      <c r="J39" s="12"/>
      <c r="K39">
        <f t="shared" si="7"/>
        <v>-0.14080000000000029</v>
      </c>
      <c r="L39">
        <f t="shared" si="0"/>
        <v>7.4929833361128946</v>
      </c>
      <c r="M39">
        <f t="shared" si="8"/>
        <v>0.93333333333333324</v>
      </c>
      <c r="N39">
        <f t="shared" si="1"/>
        <v>0.79253333333333298</v>
      </c>
      <c r="O39" s="12">
        <f t="shared" si="9"/>
        <v>-0.35730662933333318</v>
      </c>
      <c r="P39" s="12">
        <f t="shared" si="3"/>
        <v>-35.730662933333321</v>
      </c>
      <c r="Q39">
        <f t="shared" si="4"/>
        <v>-18.74351011445491</v>
      </c>
      <c r="R39" s="50">
        <f t="shared" si="5"/>
        <v>-0.35730662933333318</v>
      </c>
      <c r="S39" s="50">
        <f t="shared" si="6"/>
        <v>-6.6971804208711223</v>
      </c>
      <c r="T39" s="27">
        <v>-0.26733799999999902</v>
      </c>
      <c r="U39" s="27"/>
      <c r="V39" s="27"/>
      <c r="X39" s="50"/>
      <c r="Y39" s="50"/>
      <c r="Z39" s="50"/>
      <c r="AA39" s="50"/>
      <c r="AD39" s="49"/>
      <c r="AE39" s="49"/>
      <c r="AF39" s="49"/>
      <c r="AG39" s="49"/>
      <c r="AH39" s="49"/>
      <c r="AI39" s="49"/>
      <c r="AJ39" s="33"/>
    </row>
    <row r="40" spans="10:36" ht="18.75">
      <c r="J40" s="12"/>
      <c r="K40">
        <f t="shared" si="7"/>
        <v>-0.1364000000000003</v>
      </c>
      <c r="L40">
        <f t="shared" si="0"/>
        <v>7.5550071794252744</v>
      </c>
      <c r="M40">
        <f t="shared" si="8"/>
        <v>0.96666666666666656</v>
      </c>
      <c r="N40">
        <f t="shared" si="1"/>
        <v>0.83026666666666626</v>
      </c>
      <c r="O40" s="22">
        <f>0.500001*N40-0.761041</f>
        <v>-0.34590683640000014</v>
      </c>
      <c r="P40" s="12">
        <f t="shared" si="3"/>
        <v>-34.590683640000016</v>
      </c>
      <c r="Q40">
        <f t="shared" si="4"/>
        <v>-9.423377304083818</v>
      </c>
      <c r="R40" s="50">
        <f t="shared" si="5"/>
        <v>-0.34590683640000014</v>
      </c>
      <c r="S40" s="50">
        <f t="shared" si="6"/>
        <v>-3.2596106314591955</v>
      </c>
      <c r="T40" s="27">
        <v>-0.25639099999999898</v>
      </c>
      <c r="U40" s="27"/>
      <c r="V40" s="27"/>
      <c r="X40" s="50"/>
      <c r="Y40" s="50"/>
      <c r="Z40" s="50"/>
      <c r="AA40" s="50"/>
      <c r="AD40" s="49"/>
      <c r="AE40" s="49"/>
      <c r="AF40" s="49"/>
      <c r="AG40" s="49"/>
      <c r="AH40" s="49"/>
      <c r="AI40" s="49"/>
      <c r="AJ40" s="33"/>
    </row>
    <row r="41" spans="10:36" ht="18.75">
      <c r="J41" s="12"/>
      <c r="K41">
        <f t="shared" si="7"/>
        <v>-0.13200000000000031</v>
      </c>
      <c r="L41">
        <f t="shared" si="0"/>
        <v>7.5757575757575752</v>
      </c>
      <c r="M41">
        <f t="shared" si="8"/>
        <v>0.99999999999999989</v>
      </c>
      <c r="N41">
        <f t="shared" si="1"/>
        <v>0.86799999999999955</v>
      </c>
      <c r="O41" s="12">
        <f t="shared" ref="O41:O56" si="10">0.500001*N41-0.761041</f>
        <v>-0.32704013200000015</v>
      </c>
      <c r="P41" s="12">
        <f t="shared" si="3"/>
        <v>-32.704013200000013</v>
      </c>
      <c r="Q41">
        <f t="shared" si="4"/>
        <v>-6.2951867104871035E-13</v>
      </c>
      <c r="R41" s="50">
        <f t="shared" si="5"/>
        <v>-0.32704013200000015</v>
      </c>
      <c r="S41" s="50">
        <f t="shared" si="6"/>
        <v>-2.0587786927623491E-13</v>
      </c>
      <c r="T41" s="27">
        <v>-0.245443999999999</v>
      </c>
      <c r="U41" s="27"/>
      <c r="V41" s="27"/>
      <c r="X41" s="50"/>
      <c r="Y41" s="50"/>
      <c r="Z41" s="50"/>
      <c r="AA41" s="50"/>
      <c r="AD41" s="49"/>
      <c r="AE41" s="49"/>
      <c r="AF41" s="49"/>
      <c r="AG41" s="49"/>
      <c r="AH41" s="49"/>
      <c r="AI41" s="49"/>
      <c r="AJ41" s="33"/>
    </row>
    <row r="42" spans="10:36" ht="18.75">
      <c r="J42" s="12"/>
      <c r="K42">
        <f t="shared" si="7"/>
        <v>-0.12760000000000032</v>
      </c>
      <c r="L42">
        <f t="shared" si="0"/>
        <v>7.5550071794252798</v>
      </c>
      <c r="M42">
        <f t="shared" si="8"/>
        <v>1.0333333333333332</v>
      </c>
      <c r="N42">
        <f t="shared" si="1"/>
        <v>0.90573333333333284</v>
      </c>
      <c r="O42" s="12">
        <f t="shared" si="10"/>
        <v>-0.30817342760000022</v>
      </c>
      <c r="P42" s="12">
        <f t="shared" si="3"/>
        <v>-30.81734276000002</v>
      </c>
      <c r="Q42">
        <f t="shared" si="4"/>
        <v>9.4233773040825266</v>
      </c>
      <c r="R42" s="50">
        <f t="shared" si="5"/>
        <v>-0.30817342760000022</v>
      </c>
      <c r="S42" s="50">
        <f t="shared" si="6"/>
        <v>2.9040344833671616</v>
      </c>
      <c r="T42" s="27">
        <v>-0.23449699999999901</v>
      </c>
      <c r="U42" s="27"/>
      <c r="V42" s="27"/>
      <c r="X42" s="50"/>
      <c r="Y42" s="50"/>
      <c r="Z42" s="50"/>
      <c r="AA42" s="50"/>
      <c r="AD42" s="49"/>
      <c r="AE42" s="49"/>
      <c r="AF42" s="49"/>
      <c r="AG42" s="49"/>
      <c r="AH42" s="49"/>
      <c r="AI42" s="49"/>
      <c r="AJ42" s="33"/>
    </row>
    <row r="43" spans="10:36" ht="18.75">
      <c r="J43" s="12"/>
      <c r="K43">
        <f t="shared" si="7"/>
        <v>-0.12320000000000032</v>
      </c>
      <c r="L43">
        <f t="shared" si="0"/>
        <v>7.4929833361129061</v>
      </c>
      <c r="M43">
        <f t="shared" si="8"/>
        <v>1.0666666666666667</v>
      </c>
      <c r="N43">
        <f t="shared" si="1"/>
        <v>0.94346666666666634</v>
      </c>
      <c r="O43" s="12">
        <f t="shared" si="10"/>
        <v>-0.28930672320000012</v>
      </c>
      <c r="P43" s="12">
        <f t="shared" si="3"/>
        <v>-28.93067232000001</v>
      </c>
      <c r="Q43">
        <f t="shared" si="4"/>
        <v>18.743510114453677</v>
      </c>
      <c r="R43" s="50">
        <f t="shared" si="5"/>
        <v>-0.28930672320000012</v>
      </c>
      <c r="S43" s="50">
        <f t="shared" si="6"/>
        <v>5.4226234924786523</v>
      </c>
      <c r="T43" s="27">
        <v>-0.223549999999999</v>
      </c>
      <c r="U43" s="27"/>
      <c r="V43" s="27"/>
      <c r="X43" s="50"/>
      <c r="Y43" s="50"/>
      <c r="Z43" s="50"/>
      <c r="AA43" s="50"/>
      <c r="AD43" s="49"/>
      <c r="AE43" s="49"/>
      <c r="AF43" s="49"/>
      <c r="AG43" s="49"/>
      <c r="AH43" s="49"/>
      <c r="AI43" s="49"/>
      <c r="AJ43" s="33"/>
    </row>
    <row r="44" spans="10:36" ht="18.75">
      <c r="J44" s="12"/>
      <c r="K44">
        <f t="shared" si="7"/>
        <v>-0.11880000000000032</v>
      </c>
      <c r="L44">
        <f t="shared" si="0"/>
        <v>7.3903655920271047</v>
      </c>
      <c r="M44">
        <f t="shared" si="8"/>
        <v>1.1000000000000001</v>
      </c>
      <c r="N44">
        <f t="shared" si="1"/>
        <v>0.98119999999999974</v>
      </c>
      <c r="O44" s="12">
        <f t="shared" si="10"/>
        <v>-0.27044001880000007</v>
      </c>
      <c r="P44" s="12">
        <f t="shared" si="3"/>
        <v>-27.044001880000007</v>
      </c>
      <c r="Q44">
        <f t="shared" si="4"/>
        <v>27.858285105679261</v>
      </c>
      <c r="R44" s="50">
        <f t="shared" si="5"/>
        <v>-0.27044001880000007</v>
      </c>
      <c r="S44" s="50">
        <f t="shared" si="6"/>
        <v>7.533995147715661</v>
      </c>
      <c r="T44" s="27">
        <v>-0.21260299999999899</v>
      </c>
      <c r="U44" s="27"/>
      <c r="V44" s="27"/>
      <c r="X44" s="50"/>
      <c r="Y44" s="50"/>
      <c r="Z44" s="50"/>
      <c r="AA44" s="50"/>
      <c r="AD44" s="49"/>
      <c r="AE44" s="49"/>
      <c r="AF44" s="49"/>
      <c r="AG44" s="49"/>
      <c r="AH44" s="49"/>
      <c r="AI44" s="49"/>
      <c r="AJ44" s="33"/>
    </row>
    <row r="45" spans="10:36" ht="18.75">
      <c r="J45" s="12"/>
      <c r="K45">
        <f t="shared" si="7"/>
        <v>-0.11440000000000032</v>
      </c>
      <c r="L45">
        <f t="shared" si="0"/>
        <v>7.2482782486462263</v>
      </c>
      <c r="M45">
        <f t="shared" si="8"/>
        <v>1.1333333333333335</v>
      </c>
      <c r="N45">
        <f t="shared" si="1"/>
        <v>1.0189333333333332</v>
      </c>
      <c r="O45" s="12">
        <f t="shared" si="10"/>
        <v>-0.25157331439999997</v>
      </c>
      <c r="P45" s="12">
        <f t="shared" si="3"/>
        <v>-25.157331439999997</v>
      </c>
      <c r="Q45">
        <f t="shared" si="4"/>
        <v>36.667838895566078</v>
      </c>
      <c r="R45" s="50">
        <f t="shared" si="5"/>
        <v>-0.25157331439999997</v>
      </c>
      <c r="S45" s="50">
        <f t="shared" si="6"/>
        <v>9.2246497628427928</v>
      </c>
      <c r="T45" s="27">
        <v>-0.201655999999999</v>
      </c>
      <c r="U45" s="27"/>
      <c r="V45" s="27"/>
      <c r="X45" s="50"/>
      <c r="Y45" s="50"/>
      <c r="Z45" s="50"/>
      <c r="AA45" s="50"/>
      <c r="AD45" s="49"/>
      <c r="AE45" s="49"/>
      <c r="AF45" s="49"/>
      <c r="AG45" s="49"/>
      <c r="AH45" s="49"/>
      <c r="AI45" s="49"/>
      <c r="AJ45" s="33"/>
    </row>
    <row r="46" spans="10:36" ht="18.75">
      <c r="J46" s="12"/>
      <c r="K46">
        <f t="shared" si="7"/>
        <v>-0.11000000000000032</v>
      </c>
      <c r="L46">
        <f t="shared" si="0"/>
        <v>7.0682780446380384</v>
      </c>
      <c r="M46">
        <f t="shared" si="8"/>
        <v>1.166666666666667</v>
      </c>
      <c r="N46">
        <f t="shared" si="1"/>
        <v>1.0566666666666666</v>
      </c>
      <c r="O46" s="12">
        <f t="shared" si="10"/>
        <v>-0.23270660999999992</v>
      </c>
      <c r="P46" s="12">
        <f t="shared" si="3"/>
        <v>-23.270660999999993</v>
      </c>
      <c r="Q46">
        <f t="shared" si="4"/>
        <v>45.07565216927447</v>
      </c>
      <c r="R46" s="50">
        <f t="shared" si="5"/>
        <v>-0.23270660999999992</v>
      </c>
      <c r="S46" s="50">
        <f t="shared" si="6"/>
        <v>10.489402209851004</v>
      </c>
      <c r="T46" s="27">
        <v>-0.19070899999999899</v>
      </c>
      <c r="U46" s="27"/>
      <c r="V46" s="27"/>
      <c r="X46" s="50"/>
      <c r="Y46" s="50"/>
      <c r="Z46" s="50"/>
      <c r="AA46" s="50"/>
      <c r="AD46" s="49"/>
      <c r="AE46" s="49"/>
      <c r="AF46" s="49"/>
      <c r="AG46" s="49"/>
      <c r="AH46" s="49"/>
      <c r="AI46" s="49"/>
      <c r="AJ46" s="33"/>
    </row>
    <row r="47" spans="10:36" ht="18.75">
      <c r="J47" s="12"/>
      <c r="K47">
        <f t="shared" si="7"/>
        <v>-0.10560000000000032</v>
      </c>
      <c r="L47">
        <f t="shared" si="0"/>
        <v>6.8523370999051201</v>
      </c>
      <c r="M47">
        <f t="shared" si="8"/>
        <v>1.2000000000000004</v>
      </c>
      <c r="N47">
        <f t="shared" si="1"/>
        <v>1.0944</v>
      </c>
      <c r="O47" s="12">
        <f t="shared" si="10"/>
        <v>-0.21383990559999988</v>
      </c>
      <c r="P47" s="12">
        <f t="shared" si="3"/>
        <v>-21.383990559999987</v>
      </c>
      <c r="Q47">
        <f t="shared" si="4"/>
        <v>52.989607165129634</v>
      </c>
      <c r="R47" s="50">
        <f t="shared" si="5"/>
        <v>-0.21383990559999988</v>
      </c>
      <c r="S47" s="50">
        <f t="shared" si="6"/>
        <v>11.331292593972398</v>
      </c>
      <c r="T47" s="27">
        <v>-0.17976199999999901</v>
      </c>
      <c r="U47" s="27"/>
      <c r="V47" s="27"/>
      <c r="X47" s="50"/>
      <c r="Y47" s="50"/>
      <c r="Z47" s="50"/>
      <c r="AA47" s="50"/>
      <c r="AD47" s="49"/>
      <c r="AE47" s="49"/>
      <c r="AF47" s="49"/>
      <c r="AG47" s="49"/>
      <c r="AH47" s="49"/>
      <c r="AI47" s="49"/>
      <c r="AJ47" s="33"/>
    </row>
    <row r="48" spans="10:36" ht="18.75">
      <c r="J48" s="12"/>
      <c r="K48">
        <f t="shared" si="7"/>
        <v>-0.10120000000000032</v>
      </c>
      <c r="L48">
        <f t="shared" si="0"/>
        <v>6.6028213086265115</v>
      </c>
      <c r="M48">
        <f t="shared" si="8"/>
        <v>1.2333333333333338</v>
      </c>
      <c r="N48">
        <f t="shared" si="1"/>
        <v>1.1321333333333334</v>
      </c>
      <c r="O48" s="12">
        <f t="shared" si="10"/>
        <v>-0.19497320119999983</v>
      </c>
      <c r="P48" s="12">
        <f t="shared" si="3"/>
        <v>-19.497320119999983</v>
      </c>
      <c r="Q48">
        <f t="shared" si="4"/>
        <v>60.322996936095478</v>
      </c>
      <c r="R48" s="50">
        <f t="shared" si="5"/>
        <v>-0.19497320119999983</v>
      </c>
      <c r="S48" s="50">
        <f t="shared" si="6"/>
        <v>11.761367818608317</v>
      </c>
      <c r="T48" s="27">
        <v>-0.16881499999999899</v>
      </c>
      <c r="U48" s="27"/>
      <c r="V48" s="27"/>
      <c r="X48" s="50"/>
      <c r="Y48" s="50"/>
      <c r="Z48" s="50"/>
      <c r="AA48" s="50"/>
      <c r="AD48" s="49"/>
      <c r="AE48" s="49"/>
      <c r="AF48" s="49"/>
      <c r="AG48" s="49"/>
      <c r="AH48" s="49"/>
      <c r="AI48" s="49"/>
      <c r="AJ48" s="33"/>
    </row>
    <row r="49" spans="10:36" ht="18.75">
      <c r="J49" s="12"/>
      <c r="K49">
        <f t="shared" si="7"/>
        <v>-9.6800000000000316E-2</v>
      </c>
      <c r="L49">
        <f t="shared" si="0"/>
        <v>6.3224644180259997</v>
      </c>
      <c r="M49">
        <f t="shared" si="8"/>
        <v>1.2666666666666673</v>
      </c>
      <c r="N49">
        <f t="shared" si="1"/>
        <v>1.1698666666666671</v>
      </c>
      <c r="O49" s="12">
        <f t="shared" si="10"/>
        <v>-0.17610649679999979</v>
      </c>
      <c r="P49" s="12">
        <f t="shared" si="3"/>
        <v>-17.61064967999998</v>
      </c>
      <c r="Q49">
        <f t="shared" si="4"/>
        <v>66.995475329230786</v>
      </c>
      <c r="R49" s="50">
        <f t="shared" si="5"/>
        <v>-0.17610649679999979</v>
      </c>
      <c r="S49" s="50">
        <f t="shared" si="6"/>
        <v>11.798338461681647</v>
      </c>
      <c r="T49" s="27">
        <v>-0.15786799999999901</v>
      </c>
      <c r="U49" s="27"/>
      <c r="V49" s="27"/>
      <c r="X49" s="50"/>
      <c r="Y49" s="50"/>
      <c r="Z49" s="50"/>
      <c r="AA49" s="50"/>
      <c r="AD49" s="49"/>
      <c r="AE49" s="49"/>
      <c r="AF49" s="49"/>
      <c r="AG49" s="49"/>
      <c r="AH49" s="49"/>
      <c r="AI49" s="49"/>
      <c r="AJ49" s="33"/>
    </row>
    <row r="50" spans="10:36" ht="18.75">
      <c r="J50" s="12"/>
      <c r="K50">
        <f t="shared" si="7"/>
        <v>-9.2400000000000315E-2</v>
      </c>
      <c r="L50">
        <f t="shared" si="0"/>
        <v>6.0143380768654504</v>
      </c>
      <c r="M50">
        <f t="shared" si="8"/>
        <v>1.3000000000000007</v>
      </c>
      <c r="N50">
        <f t="shared" si="1"/>
        <v>1.2076000000000005</v>
      </c>
      <c r="O50" s="12">
        <f t="shared" si="10"/>
        <v>-0.15723979239999974</v>
      </c>
      <c r="P50" s="12">
        <f t="shared" si="3"/>
        <v>-15.723979239999974</v>
      </c>
      <c r="Q50">
        <f t="shared" si="4"/>
        <v>72.93393727495453</v>
      </c>
      <c r="R50" s="50">
        <f t="shared" si="5"/>
        <v>-0.15723979239999974</v>
      </c>
      <c r="S50" s="50">
        <f t="shared" si="6"/>
        <v>11.468117156028454</v>
      </c>
      <c r="T50" s="27">
        <v>-0.146920999999998</v>
      </c>
      <c r="U50" s="27"/>
      <c r="V50" s="27"/>
      <c r="X50" s="50"/>
      <c r="Y50" s="50"/>
      <c r="Z50" s="50"/>
      <c r="AA50" s="50"/>
      <c r="AD50" s="49"/>
      <c r="AE50" s="49"/>
      <c r="AF50" s="49"/>
      <c r="AG50" s="49"/>
      <c r="AH50" s="49"/>
      <c r="AI50" s="49"/>
      <c r="AJ50" s="33"/>
    </row>
    <row r="51" spans="10:36" ht="18.75">
      <c r="J51" s="12"/>
      <c r="K51">
        <f t="shared" si="7"/>
        <v>-8.8000000000000314E-2</v>
      </c>
      <c r="L51">
        <f t="shared" si="0"/>
        <v>5.6818181818182047</v>
      </c>
      <c r="M51">
        <f t="shared" si="8"/>
        <v>1.3333333333333341</v>
      </c>
      <c r="N51">
        <f t="shared" si="1"/>
        <v>1.2453333333333338</v>
      </c>
      <c r="O51" s="12">
        <f t="shared" si="10"/>
        <v>-0.1383730879999997</v>
      </c>
      <c r="P51" s="12">
        <f t="shared" si="3"/>
        <v>-13.83730879999997</v>
      </c>
      <c r="Q51">
        <f t="shared" si="4"/>
        <v>78.073319741486301</v>
      </c>
      <c r="R51" s="50">
        <f t="shared" si="5"/>
        <v>-0.1383730879999997</v>
      </c>
      <c r="S51" s="50">
        <f t="shared" si="6"/>
        <v>10.803246343040797</v>
      </c>
      <c r="T51" s="27">
        <v>-0.13597399999999801</v>
      </c>
      <c r="U51" s="27"/>
      <c r="V51" s="27"/>
      <c r="X51" s="50"/>
      <c r="Y51" s="50"/>
      <c r="Z51" s="50"/>
      <c r="AA51" s="50"/>
      <c r="AD51" s="49"/>
      <c r="AE51" s="49"/>
      <c r="AF51" s="49"/>
      <c r="AG51" s="49"/>
      <c r="AH51" s="49"/>
      <c r="AI51" s="49"/>
      <c r="AJ51" s="33"/>
    </row>
    <row r="52" spans="10:36" ht="18.75">
      <c r="J52" s="12"/>
      <c r="K52">
        <f t="shared" si="7"/>
        <v>-8.3600000000000313E-2</v>
      </c>
      <c r="L52">
        <f t="shared" si="0"/>
        <v>5.3285478904386618</v>
      </c>
      <c r="M52">
        <f t="shared" si="8"/>
        <v>1.3666666666666676</v>
      </c>
      <c r="N52">
        <f t="shared" si="1"/>
        <v>1.2830666666666672</v>
      </c>
      <c r="O52" s="12">
        <f t="shared" si="10"/>
        <v>-0.11950638359999965</v>
      </c>
      <c r="P52" s="12">
        <f t="shared" si="3"/>
        <v>-11.950638359999965</v>
      </c>
      <c r="Q52">
        <f t="shared" si="4"/>
        <v>82.357314579037848</v>
      </c>
      <c r="R52" s="50">
        <f t="shared" si="5"/>
        <v>-0.11950638359999965</v>
      </c>
      <c r="S52" s="50">
        <f t="shared" si="6"/>
        <v>9.8422248283483409</v>
      </c>
      <c r="T52" s="27">
        <v>-0.125026999999998</v>
      </c>
      <c r="U52" s="27"/>
      <c r="V52" s="27"/>
      <c r="X52" s="50"/>
      <c r="Y52" s="50"/>
      <c r="Z52" s="50"/>
      <c r="AA52" s="50"/>
      <c r="AD52" s="49"/>
      <c r="AE52" s="49"/>
      <c r="AF52" s="49"/>
      <c r="AG52" s="49"/>
      <c r="AH52" s="49"/>
      <c r="AI52" s="49"/>
      <c r="AJ52" s="33"/>
    </row>
    <row r="53" spans="10:36" ht="18.75">
      <c r="J53" s="12"/>
      <c r="K53">
        <f t="shared" si="7"/>
        <v>-7.9200000000000312E-2</v>
      </c>
      <c r="L53">
        <f t="shared" si="0"/>
        <v>4.9583977059657354</v>
      </c>
      <c r="M53">
        <f t="shared" si="8"/>
        <v>1.400000000000001</v>
      </c>
      <c r="N53">
        <f t="shared" si="1"/>
        <v>1.3208000000000006</v>
      </c>
      <c r="O53" s="12">
        <f t="shared" si="10"/>
        <v>-0.10063967919999961</v>
      </c>
      <c r="P53" s="12">
        <f t="shared" si="3"/>
        <v>-10.063967919999961</v>
      </c>
      <c r="Q53">
        <f t="shared" si="4"/>
        <v>85.73898544368538</v>
      </c>
      <c r="R53" s="50">
        <f t="shared" si="5"/>
        <v>-0.10063967919999961</v>
      </c>
      <c r="S53" s="50">
        <f t="shared" si="6"/>
        <v>8.6287439899859333</v>
      </c>
      <c r="T53" s="27">
        <v>-0.114079999999998</v>
      </c>
      <c r="U53" s="27"/>
      <c r="V53" s="27"/>
      <c r="X53" s="50"/>
      <c r="Y53" s="50"/>
      <c r="Z53" s="50"/>
      <c r="AA53" s="50"/>
      <c r="AD53" s="49"/>
      <c r="AE53" s="49"/>
      <c r="AF53" s="49"/>
      <c r="AG53" s="49"/>
      <c r="AH53" s="49"/>
      <c r="AI53" s="49"/>
      <c r="AJ53" s="33"/>
    </row>
    <row r="54" spans="10:36" ht="18.75">
      <c r="J54" s="12"/>
      <c r="K54">
        <f t="shared" si="7"/>
        <v>-7.4800000000000311E-2</v>
      </c>
      <c r="L54">
        <f t="shared" si="0"/>
        <v>4.5754230712794177</v>
      </c>
      <c r="M54">
        <f t="shared" si="8"/>
        <v>1.4333333333333345</v>
      </c>
      <c r="N54">
        <f t="shared" si="1"/>
        <v>1.3585333333333343</v>
      </c>
      <c r="O54" s="12">
        <f t="shared" si="10"/>
        <v>-8.1772974799999454E-2</v>
      </c>
      <c r="P54" s="12">
        <f t="shared" si="3"/>
        <v>-8.1772974799999449</v>
      </c>
      <c r="Q54">
        <f t="shared" si="4"/>
        <v>88.181282041775731</v>
      </c>
      <c r="R54" s="50">
        <f t="shared" si="5"/>
        <v>-8.1772974799999454E-2</v>
      </c>
      <c r="S54" s="50">
        <f t="shared" si="6"/>
        <v>7.2108457542337714</v>
      </c>
      <c r="T54" s="27">
        <v>-0.103132999999998</v>
      </c>
      <c r="U54" s="27"/>
      <c r="V54" s="27"/>
      <c r="X54" s="50"/>
      <c r="Y54" s="50"/>
      <c r="Z54" s="50"/>
      <c r="AA54" s="50"/>
      <c r="AD54" s="49"/>
      <c r="AE54" s="49"/>
      <c r="AF54" s="49"/>
      <c r="AG54" s="49"/>
      <c r="AH54" s="49"/>
      <c r="AI54" s="49"/>
      <c r="AJ54" s="33"/>
    </row>
    <row r="55" spans="10:36" ht="18.75">
      <c r="J55" s="12"/>
      <c r="K55">
        <f t="shared" si="7"/>
        <v>-7.040000000000031E-2</v>
      </c>
      <c r="L55">
        <f t="shared" si="0"/>
        <v>4.1838199366199262</v>
      </c>
      <c r="M55">
        <f t="shared" si="8"/>
        <v>1.4666666666666679</v>
      </c>
      <c r="N55">
        <f t="shared" si="1"/>
        <v>1.3962666666666677</v>
      </c>
      <c r="O55" s="12">
        <f t="shared" si="10"/>
        <v>-6.2906270399999409E-2</v>
      </c>
      <c r="P55" s="12">
        <f t="shared" si="3"/>
        <v>-6.2906270399999409</v>
      </c>
      <c r="Q55">
        <f t="shared" si="4"/>
        <v>89.657446060696785</v>
      </c>
      <c r="R55" s="50">
        <f t="shared" si="5"/>
        <v>-6.2906270399999409E-2</v>
      </c>
      <c r="S55" s="50">
        <f t="shared" si="6"/>
        <v>5.6400155452675538</v>
      </c>
      <c r="T55" s="27">
        <v>-9.2185999999998006E-2</v>
      </c>
      <c r="U55" s="27"/>
      <c r="V55" s="27"/>
      <c r="X55" s="50"/>
      <c r="Y55" s="50"/>
      <c r="Z55" s="50"/>
      <c r="AA55" s="50"/>
      <c r="AD55" s="49"/>
      <c r="AE55" s="49"/>
      <c r="AF55" s="49"/>
      <c r="AG55" s="49"/>
      <c r="AH55" s="49"/>
      <c r="AI55" s="49"/>
      <c r="AJ55" s="33"/>
    </row>
    <row r="56" spans="10:36" ht="18.75">
      <c r="J56" s="12"/>
      <c r="K56">
        <f t="shared" si="7"/>
        <v>-6.6000000000000308E-2</v>
      </c>
      <c r="L56">
        <f t="shared" si="0"/>
        <v>3.7878787878788156</v>
      </c>
      <c r="M56">
        <f t="shared" si="8"/>
        <v>1.5000000000000013</v>
      </c>
      <c r="N56">
        <f t="shared" si="1"/>
        <v>1.4340000000000011</v>
      </c>
      <c r="O56" s="12">
        <f t="shared" si="10"/>
        <v>-4.4039565999999364E-2</v>
      </c>
      <c r="P56" s="12">
        <f t="shared" si="3"/>
        <v>-4.4039565999999368</v>
      </c>
      <c r="Q56">
        <f t="shared" si="4"/>
        <v>90.151304338550062</v>
      </c>
      <c r="R56" s="50">
        <f t="shared" si="5"/>
        <v>-4.4039565999999364E-2</v>
      </c>
      <c r="S56" s="50">
        <f t="shared" si="6"/>
        <v>3.9702243174036043</v>
      </c>
      <c r="T56" s="27">
        <v>-8.1238999999998104E-2</v>
      </c>
      <c r="U56" s="27"/>
      <c r="V56" s="27"/>
      <c r="X56" s="50"/>
      <c r="Y56" s="50"/>
      <c r="Z56" s="50"/>
      <c r="AA56" s="50"/>
      <c r="AD56" s="49"/>
      <c r="AE56" s="49"/>
      <c r="AF56" s="49"/>
      <c r="AG56" s="49"/>
      <c r="AH56" s="49"/>
      <c r="AI56" s="49"/>
      <c r="AJ56" s="33"/>
    </row>
    <row r="57" spans="10:36" ht="18.75">
      <c r="J57" s="12"/>
      <c r="K57">
        <f t="shared" si="7"/>
        <v>-6.1600000000000307E-2</v>
      </c>
      <c r="L57">
        <f t="shared" si="0"/>
        <v>3.3919376391377027</v>
      </c>
      <c r="M57">
        <f t="shared" si="8"/>
        <v>1.5333333333333348</v>
      </c>
      <c r="N57">
        <f t="shared" si="1"/>
        <v>1.4717333333333344</v>
      </c>
      <c r="O57" s="22">
        <f>0.33-SQRT(0.33^2+(N57-1.6)^2)</f>
        <v>-2.405132082478878E-2</v>
      </c>
      <c r="P57" s="12">
        <f t="shared" si="3"/>
        <v>-2.405132082478878</v>
      </c>
      <c r="Q57">
        <f t="shared" si="4"/>
        <v>89.657446060696913</v>
      </c>
      <c r="R57" s="50">
        <f t="shared" si="5"/>
        <v>-2.405132082478878E-2</v>
      </c>
      <c r="S57" s="50">
        <f t="shared" si="6"/>
        <v>2.1563799995370165</v>
      </c>
      <c r="T57" s="27">
        <v>-7.0291999999997995E-2</v>
      </c>
      <c r="U57" s="27"/>
      <c r="V57" s="27"/>
      <c r="X57" s="50"/>
      <c r="Y57" s="50"/>
      <c r="Z57" s="50"/>
      <c r="AA57" s="50"/>
      <c r="AD57" s="49"/>
      <c r="AE57" s="49"/>
      <c r="AF57" s="49"/>
      <c r="AG57" s="49"/>
      <c r="AH57" s="49"/>
      <c r="AI57" s="49"/>
      <c r="AJ57" s="33"/>
    </row>
    <row r="58" spans="10:36" ht="18.75">
      <c r="J58" s="12"/>
      <c r="K58">
        <f t="shared" si="7"/>
        <v>-5.7200000000000306E-2</v>
      </c>
      <c r="L58">
        <f t="shared" si="0"/>
        <v>3.0003345044782108</v>
      </c>
      <c r="M58">
        <f t="shared" si="8"/>
        <v>1.5666666666666682</v>
      </c>
      <c r="N58">
        <f t="shared" si="1"/>
        <v>1.5094666666666678</v>
      </c>
      <c r="O58" s="12">
        <f t="shared" ref="O58:O72" si="11">0.33-SQRT(0.33^2+(N58-1.6)^2)</f>
        <v>-1.2193343658879863E-2</v>
      </c>
      <c r="P58" s="12">
        <f t="shared" si="3"/>
        <v>-1.2193343658879863</v>
      </c>
      <c r="Q58">
        <f t="shared" si="4"/>
        <v>88.181282041776001</v>
      </c>
      <c r="R58" s="50">
        <f t="shared" si="5"/>
        <v>-1.2193343658879863E-2</v>
      </c>
      <c r="S58" s="50">
        <f t="shared" si="6"/>
        <v>1.0752246762159861</v>
      </c>
      <c r="T58" s="27">
        <v>-5.9344999999998101E-2</v>
      </c>
      <c r="U58" s="27"/>
      <c r="V58" s="27"/>
      <c r="X58" s="50"/>
      <c r="Y58" s="50"/>
      <c r="Z58" s="50"/>
      <c r="AA58" s="50"/>
      <c r="AD58" s="49"/>
      <c r="AE58" s="49"/>
      <c r="AF58" s="49"/>
      <c r="AG58" s="49"/>
      <c r="AH58" s="49"/>
      <c r="AI58" s="49"/>
      <c r="AJ58" s="33"/>
    </row>
    <row r="59" spans="10:36" ht="18.75">
      <c r="J59" s="12"/>
      <c r="K59">
        <f t="shared" si="7"/>
        <v>-5.2800000000000305E-2</v>
      </c>
      <c r="L59">
        <f t="shared" si="0"/>
        <v>2.6173598697918914</v>
      </c>
      <c r="M59">
        <f t="shared" si="8"/>
        <v>1.6000000000000016</v>
      </c>
      <c r="N59">
        <f t="shared" si="1"/>
        <v>1.5472000000000012</v>
      </c>
      <c r="O59" s="12">
        <f t="shared" si="11"/>
        <v>-4.1973069909448935E-3</v>
      </c>
      <c r="P59" s="12">
        <f t="shared" si="3"/>
        <v>-0.41973069909448935</v>
      </c>
      <c r="Q59">
        <f t="shared" si="4"/>
        <v>85.738985443685792</v>
      </c>
      <c r="R59" s="50">
        <f t="shared" si="5"/>
        <v>-4.1973069909448935E-3</v>
      </c>
      <c r="S59" s="50">
        <f t="shared" si="6"/>
        <v>0.35987284299930483</v>
      </c>
      <c r="T59" s="27">
        <v>-4.8397999999998102E-2</v>
      </c>
      <c r="U59" s="27"/>
      <c r="V59" s="27"/>
      <c r="X59" s="50"/>
      <c r="Y59" s="50"/>
      <c r="Z59" s="50"/>
      <c r="AA59" s="50"/>
      <c r="AD59" s="49"/>
      <c r="AE59" s="49"/>
      <c r="AF59" s="49"/>
      <c r="AG59" s="49"/>
      <c r="AH59" s="49"/>
      <c r="AI59" s="49"/>
      <c r="AJ59" s="33"/>
    </row>
    <row r="60" spans="10:36" ht="18.75">
      <c r="J60" s="12"/>
      <c r="K60">
        <f t="shared" si="7"/>
        <v>-4.8400000000000304E-2</v>
      </c>
      <c r="L60">
        <f t="shared" si="0"/>
        <v>2.2472096853189631</v>
      </c>
      <c r="M60">
        <f t="shared" si="8"/>
        <v>1.6333333333333351</v>
      </c>
      <c r="N60">
        <f t="shared" si="1"/>
        <v>1.5849333333333349</v>
      </c>
      <c r="O60" s="12">
        <f t="shared" si="11"/>
        <v>-3.4376707370220583E-4</v>
      </c>
      <c r="P60" s="12">
        <f t="shared" si="3"/>
        <v>-3.4376707370220583E-2</v>
      </c>
      <c r="Q60">
        <f t="shared" si="4"/>
        <v>82.357314579038359</v>
      </c>
      <c r="R60" s="50">
        <f t="shared" si="5"/>
        <v>-3.4376707370220583E-4</v>
      </c>
      <c r="S60" s="50">
        <f t="shared" si="6"/>
        <v>2.8311733030808032E-2</v>
      </c>
      <c r="T60" s="27">
        <v>-3.7450999999998E-2</v>
      </c>
      <c r="U60" s="27"/>
      <c r="V60" s="27"/>
      <c r="X60" s="50"/>
      <c r="Y60" s="50"/>
      <c r="Z60" s="50"/>
      <c r="AA60" s="50"/>
      <c r="AD60" s="49"/>
      <c r="AE60" s="49"/>
      <c r="AF60" s="49"/>
      <c r="AG60" s="49"/>
      <c r="AH60" s="49"/>
      <c r="AI60" s="49"/>
      <c r="AJ60" s="33"/>
    </row>
    <row r="61" spans="10:36" ht="18.75">
      <c r="J61" s="12"/>
      <c r="K61">
        <f t="shared" si="7"/>
        <v>-4.4000000000000303E-2</v>
      </c>
      <c r="L61">
        <f t="shared" si="0"/>
        <v>1.8939393939394173</v>
      </c>
      <c r="M61">
        <f t="shared" si="8"/>
        <v>1.6666666666666685</v>
      </c>
      <c r="N61">
        <f t="shared" si="1"/>
        <v>1.6226666666666683</v>
      </c>
      <c r="O61" s="12">
        <f t="shared" si="11"/>
        <v>-7.7753517700962504E-4</v>
      </c>
      <c r="P61" s="12">
        <f t="shared" si="3"/>
        <v>-7.7753517700962504E-2</v>
      </c>
      <c r="Q61">
        <f t="shared" si="4"/>
        <v>78.073319741486955</v>
      </c>
      <c r="R61" s="50">
        <f t="shared" si="5"/>
        <v>-7.7753517700962504E-4</v>
      </c>
      <c r="S61" s="50">
        <f t="shared" si="6"/>
        <v>6.0704752484926114E-2</v>
      </c>
      <c r="T61" s="27">
        <v>-2.6503999999998099E-2</v>
      </c>
      <c r="U61" s="27"/>
      <c r="V61" s="27"/>
      <c r="X61" s="50"/>
      <c r="Y61" s="50"/>
      <c r="Z61" s="50"/>
      <c r="AA61" s="50"/>
      <c r="AD61" s="49"/>
      <c r="AE61" s="49"/>
      <c r="AF61" s="49"/>
      <c r="AG61" s="49"/>
      <c r="AH61" s="49"/>
      <c r="AI61" s="49"/>
      <c r="AJ61" s="33"/>
    </row>
    <row r="62" spans="10:36" ht="18.75">
      <c r="J62" s="12"/>
      <c r="K62">
        <f t="shared" si="7"/>
        <v>-3.9600000000000302E-2</v>
      </c>
      <c r="L62">
        <f t="shared" si="0"/>
        <v>1.561419498892169</v>
      </c>
      <c r="M62">
        <f t="shared" si="8"/>
        <v>1.700000000000002</v>
      </c>
      <c r="N62">
        <f t="shared" si="1"/>
        <v>1.6604000000000017</v>
      </c>
      <c r="O62" s="12">
        <f t="shared" si="11"/>
        <v>-5.4819816323973258E-3</v>
      </c>
      <c r="P62" s="12">
        <f t="shared" si="3"/>
        <v>-0.54819816323973258</v>
      </c>
      <c r="Q62">
        <f t="shared" si="4"/>
        <v>72.933937274955298</v>
      </c>
      <c r="R62" s="50">
        <f t="shared" si="5"/>
        <v>-5.4819816323973258E-3</v>
      </c>
      <c r="S62" s="50">
        <f t="shared" si="6"/>
        <v>0.39982250451972362</v>
      </c>
      <c r="T62" s="27">
        <v>-1.5556999999998E-2</v>
      </c>
      <c r="U62" s="27"/>
      <c r="V62" s="27"/>
      <c r="X62" s="50"/>
      <c r="Y62" s="50"/>
      <c r="Z62" s="50"/>
      <c r="AA62" s="50"/>
      <c r="AD62" s="49"/>
      <c r="AE62" s="49"/>
      <c r="AF62" s="49"/>
      <c r="AG62" s="49"/>
      <c r="AH62" s="49"/>
      <c r="AI62" s="49"/>
      <c r="AJ62" s="33"/>
    </row>
    <row r="63" spans="10:36" ht="18.75">
      <c r="J63" s="12"/>
      <c r="K63">
        <f t="shared" si="7"/>
        <v>-3.52000000000003E-2</v>
      </c>
      <c r="L63">
        <f t="shared" si="0"/>
        <v>1.2532931577316178</v>
      </c>
      <c r="M63">
        <f t="shared" si="8"/>
        <v>1.7333333333333354</v>
      </c>
      <c r="N63">
        <f t="shared" si="1"/>
        <v>1.698133333333335</v>
      </c>
      <c r="O63" s="12">
        <f t="shared" si="11"/>
        <v>-1.4282080729031588E-2</v>
      </c>
      <c r="P63" s="12">
        <f t="shared" si="3"/>
        <v>-1.4282080729031588</v>
      </c>
      <c r="Q63">
        <f t="shared" si="4"/>
        <v>66.995475329231667</v>
      </c>
      <c r="R63" s="50">
        <f t="shared" si="5"/>
        <v>-1.4282080729031588E-2</v>
      </c>
      <c r="S63" s="50">
        <f t="shared" si="6"/>
        <v>0.95683478713193071</v>
      </c>
      <c r="T63" s="27">
        <v>-4.6099999999980002E-3</v>
      </c>
      <c r="U63" s="27"/>
      <c r="V63" s="27"/>
      <c r="X63" s="50"/>
      <c r="Y63" s="50"/>
      <c r="Z63" s="50"/>
      <c r="AA63" s="50"/>
      <c r="AD63" s="49"/>
      <c r="AE63" s="49"/>
      <c r="AF63" s="49"/>
      <c r="AG63" s="49"/>
      <c r="AH63" s="49"/>
      <c r="AI63" s="49"/>
      <c r="AJ63" s="33"/>
    </row>
    <row r="64" spans="10:36">
      <c r="J64" s="12"/>
      <c r="K64">
        <f t="shared" si="7"/>
        <v>-3.0800000000000299E-2</v>
      </c>
      <c r="L64">
        <f t="shared" si="0"/>
        <v>0.97293626713110004</v>
      </c>
      <c r="M64">
        <f t="shared" si="8"/>
        <v>1.7666666666666688</v>
      </c>
      <c r="N64">
        <f t="shared" si="1"/>
        <v>1.7358666666666684</v>
      </c>
      <c r="O64" s="12">
        <f t="shared" si="11"/>
        <v>-2.687497966530461E-2</v>
      </c>
      <c r="P64" s="12">
        <f t="shared" si="3"/>
        <v>-2.687497966530461</v>
      </c>
      <c r="Q64">
        <f t="shared" si="4"/>
        <v>60.322996936096438</v>
      </c>
      <c r="R64" s="50">
        <f t="shared" si="5"/>
        <v>-2.687497966530461E-2</v>
      </c>
      <c r="S64" s="50">
        <f t="shared" si="6"/>
        <v>1.6211793160078241</v>
      </c>
      <c r="T64" s="27">
        <v>6.3370000000019201E-3</v>
      </c>
      <c r="U64" s="27"/>
      <c r="V64" s="27"/>
      <c r="X64" s="50"/>
      <c r="Y64" s="50"/>
      <c r="Z64" s="50"/>
      <c r="AA64" s="50"/>
      <c r="AD64" s="33"/>
      <c r="AE64" s="33"/>
      <c r="AF64" s="33"/>
      <c r="AG64" s="33"/>
      <c r="AH64" s="33"/>
      <c r="AI64" s="33"/>
      <c r="AJ64" s="33"/>
    </row>
    <row r="65" spans="10:36">
      <c r="J65" s="12"/>
      <c r="K65">
        <f t="shared" si="7"/>
        <v>-2.6400000000000298E-2</v>
      </c>
      <c r="L65">
        <f t="shared" si="0"/>
        <v>0.7234204758524877</v>
      </c>
      <c r="M65">
        <f t="shared" si="8"/>
        <v>1.8000000000000023</v>
      </c>
      <c r="N65">
        <f t="shared" si="1"/>
        <v>1.7736000000000021</v>
      </c>
      <c r="O65" s="12">
        <f t="shared" si="11"/>
        <v>-4.2876601572156448E-2</v>
      </c>
      <c r="P65" s="12">
        <f t="shared" si="3"/>
        <v>-4.2876601572156448</v>
      </c>
      <c r="Q65">
        <f t="shared" si="4"/>
        <v>52.9896071651307</v>
      </c>
      <c r="R65" s="50">
        <f t="shared" si="5"/>
        <v>-4.2876601572156448E-2</v>
      </c>
      <c r="S65" s="50">
        <f t="shared" si="6"/>
        <v>2.2720142738843956</v>
      </c>
      <c r="T65" s="27">
        <v>1.7284000000001999E-2</v>
      </c>
      <c r="U65" s="27"/>
      <c r="V65" s="27"/>
      <c r="X65" s="50"/>
      <c r="Y65" s="50"/>
      <c r="Z65" s="50"/>
      <c r="AA65" s="50"/>
      <c r="AD65" s="33"/>
      <c r="AE65" s="33"/>
      <c r="AF65" s="33"/>
      <c r="AG65" s="33"/>
      <c r="AH65" s="33"/>
      <c r="AI65" s="33"/>
      <c r="AJ65" s="33"/>
    </row>
    <row r="66" spans="10:36">
      <c r="J66" s="12"/>
      <c r="K66">
        <f t="shared" si="7"/>
        <v>-2.2000000000000297E-2</v>
      </c>
      <c r="L66">
        <f t="shared" si="0"/>
        <v>0.50747953111956379</v>
      </c>
      <c r="M66">
        <f t="shared" si="8"/>
        <v>1.8333333333333357</v>
      </c>
      <c r="N66">
        <f t="shared" si="1"/>
        <v>1.8113333333333355</v>
      </c>
      <c r="O66" s="12">
        <f t="shared" si="11"/>
        <v>-6.1869592821105046E-2</v>
      </c>
      <c r="P66" s="12">
        <f t="shared" si="3"/>
        <v>-6.1869592821105046</v>
      </c>
      <c r="Q66">
        <f t="shared" si="4"/>
        <v>45.075652169275578</v>
      </c>
      <c r="R66" s="50">
        <f t="shared" si="5"/>
        <v>-6.1869592821105046E-2</v>
      </c>
      <c r="S66" s="50">
        <f t="shared" si="6"/>
        <v>2.7888122458588405</v>
      </c>
      <c r="T66" s="27">
        <v>2.8231000000002001E-2</v>
      </c>
      <c r="U66" s="27"/>
      <c r="V66" s="27"/>
      <c r="X66" s="50"/>
      <c r="Y66" s="50"/>
      <c r="Z66" s="50"/>
      <c r="AA66" s="50"/>
      <c r="AD66" s="33"/>
      <c r="AE66" s="33"/>
      <c r="AF66" s="33"/>
      <c r="AG66" s="33"/>
      <c r="AH66" s="33"/>
      <c r="AI66" s="33"/>
      <c r="AJ66" s="33"/>
    </row>
    <row r="67" spans="10:36">
      <c r="J67" s="12"/>
      <c r="K67">
        <f t="shared" si="7"/>
        <v>-1.7600000000000296E-2</v>
      </c>
      <c r="L67">
        <f t="shared" si="0"/>
        <v>0.32747932711137084</v>
      </c>
      <c r="M67">
        <f t="shared" si="8"/>
        <v>1.8666666666666691</v>
      </c>
      <c r="N67">
        <f t="shared" si="1"/>
        <v>1.8490666666666689</v>
      </c>
      <c r="O67" s="12">
        <f t="shared" si="11"/>
        <v>-8.3441899720438972E-2</v>
      </c>
      <c r="P67" s="12">
        <f t="shared" si="3"/>
        <v>-8.3441899720438979</v>
      </c>
      <c r="Q67">
        <f t="shared" si="4"/>
        <v>36.66783889556725</v>
      </c>
      <c r="R67" s="50">
        <f t="shared" si="5"/>
        <v>-8.3441899720438972E-2</v>
      </c>
      <c r="S67" s="50">
        <f t="shared" si="6"/>
        <v>3.0596341360891341</v>
      </c>
      <c r="T67" s="27">
        <v>3.9178000000001899E-2</v>
      </c>
      <c r="U67" s="27"/>
      <c r="V67" s="27"/>
      <c r="X67" s="50"/>
      <c r="Y67" s="50"/>
      <c r="Z67" s="50"/>
      <c r="AA67" s="50"/>
      <c r="AD67" s="33"/>
      <c r="AE67" s="33"/>
      <c r="AF67" s="33"/>
      <c r="AG67" s="33"/>
      <c r="AH67" s="33"/>
      <c r="AI67" s="33"/>
      <c r="AJ67" s="33"/>
    </row>
    <row r="68" spans="10:36">
      <c r="J68" s="12"/>
      <c r="K68">
        <f t="shared" si="7"/>
        <v>-1.3200000000000295E-2</v>
      </c>
      <c r="L68">
        <f t="shared" si="0"/>
        <v>0.18539198373048701</v>
      </c>
      <c r="M68">
        <f t="shared" si="8"/>
        <v>1.9000000000000026</v>
      </c>
      <c r="N68">
        <f t="shared" si="1"/>
        <v>1.8868000000000023</v>
      </c>
      <c r="O68" s="12">
        <f t="shared" si="11"/>
        <v>-0.10721189370830392</v>
      </c>
      <c r="P68" s="12">
        <f t="shared" si="3"/>
        <v>-10.721189370830391</v>
      </c>
      <c r="Q68">
        <f t="shared" si="4"/>
        <v>27.858285105680501</v>
      </c>
      <c r="R68" s="50">
        <f t="shared" si="5"/>
        <v>-0.10721189370830392</v>
      </c>
      <c r="S68" s="50">
        <f t="shared" si="6"/>
        <v>2.986739501645844</v>
      </c>
      <c r="T68" s="27">
        <v>5.0125000000002001E-2</v>
      </c>
      <c r="U68" s="27"/>
      <c r="V68" s="27"/>
      <c r="X68" s="50"/>
      <c r="Y68" s="50"/>
      <c r="Z68" s="50"/>
      <c r="AA68" s="50"/>
      <c r="AD68" s="33"/>
      <c r="AE68" s="33"/>
      <c r="AF68" s="33"/>
      <c r="AG68" s="33"/>
      <c r="AH68" s="33"/>
      <c r="AI68" s="33"/>
      <c r="AJ68" s="33"/>
    </row>
    <row r="69" spans="10:36">
      <c r="J69" s="12"/>
      <c r="K69">
        <f t="shared" si="7"/>
        <v>-8.8000000000002937E-3</v>
      </c>
      <c r="L69">
        <f t="shared" si="0"/>
        <v>8.2774239644681308E-2</v>
      </c>
      <c r="M69">
        <f t="shared" si="8"/>
        <v>1.933333333333336</v>
      </c>
      <c r="N69">
        <f t="shared" si="1"/>
        <v>1.9245333333333356</v>
      </c>
      <c r="O69" s="12">
        <f t="shared" si="11"/>
        <v>-0.13284110064302401</v>
      </c>
      <c r="P69" s="12">
        <f t="shared" si="3"/>
        <v>-13.284110064302402</v>
      </c>
      <c r="Q69">
        <f t="shared" si="4"/>
        <v>18.743510114454963</v>
      </c>
      <c r="R69" s="50">
        <f t="shared" si="5"/>
        <v>-0.13284110064302401</v>
      </c>
      <c r="S69" s="50">
        <f t="shared" si="6"/>
        <v>2.4899085135178503</v>
      </c>
      <c r="T69" s="27">
        <v>6.1072000000001903E-2</v>
      </c>
      <c r="U69" s="27"/>
      <c r="V69" s="27"/>
      <c r="X69" s="50"/>
      <c r="Y69" s="50"/>
      <c r="Z69" s="50"/>
      <c r="AA69" s="50"/>
      <c r="AD69" s="33"/>
      <c r="AE69" s="33"/>
      <c r="AF69" s="33"/>
      <c r="AG69" s="33"/>
      <c r="AH69" s="33"/>
      <c r="AI69" s="33"/>
      <c r="AJ69" s="33"/>
    </row>
    <row r="70" spans="10:36">
      <c r="J70" s="12"/>
      <c r="K70">
        <f t="shared" si="7"/>
        <v>-4.4000000000002934E-3</v>
      </c>
      <c r="L70">
        <f t="shared" si="0"/>
        <v>2.0750396332300667E-2</v>
      </c>
      <c r="M70">
        <f t="shared" si="8"/>
        <v>1.9666666666666694</v>
      </c>
      <c r="N70">
        <f t="shared" si="1"/>
        <v>1.962266666666669</v>
      </c>
      <c r="O70" s="12">
        <f t="shared" si="11"/>
        <v>-0.16003789422633374</v>
      </c>
      <c r="P70" s="12">
        <f t="shared" si="3"/>
        <v>-16.003789422633375</v>
      </c>
      <c r="Q70">
        <f t="shared" si="4"/>
        <v>9.4233773040838056</v>
      </c>
      <c r="R70" s="50">
        <f t="shared" si="5"/>
        <v>-0.16003789422633374</v>
      </c>
      <c r="S70" s="50">
        <f t="shared" si="6"/>
        <v>1.5080974602457982</v>
      </c>
      <c r="T70" s="27">
        <v>7.2019000000001901E-2</v>
      </c>
      <c r="U70" s="27"/>
      <c r="V70" s="27"/>
      <c r="X70" s="50"/>
      <c r="Y70" s="50"/>
      <c r="Z70" s="50"/>
      <c r="AA70" s="50"/>
      <c r="AD70" s="33"/>
      <c r="AE70" s="33"/>
      <c r="AF70" s="33"/>
      <c r="AG70" s="33"/>
      <c r="AH70" s="33"/>
      <c r="AI70" s="33"/>
      <c r="AJ70" s="33"/>
    </row>
    <row r="71" spans="10:36">
      <c r="J71" s="12"/>
      <c r="K71">
        <f t="shared" si="7"/>
        <v>-2.931682674400804E-16</v>
      </c>
      <c r="L71">
        <f t="shared" si="0"/>
        <v>0</v>
      </c>
      <c r="M71">
        <f t="shared" si="8"/>
        <v>2.0000000000000027</v>
      </c>
      <c r="N71">
        <f t="shared" si="1"/>
        <v>2.0000000000000022</v>
      </c>
      <c r="O71" s="12">
        <f t="shared" si="11"/>
        <v>-0.18855568649856852</v>
      </c>
      <c r="P71" s="12">
        <f t="shared" si="3"/>
        <v>-18.855568649856853</v>
      </c>
      <c r="Q71">
        <f t="shared" si="4"/>
        <v>6.2902066954548043E-13</v>
      </c>
      <c r="R71" s="50">
        <f t="shared" si="5"/>
        <v>-0.18855568649856852</v>
      </c>
      <c r="S71" s="50">
        <f t="shared" si="6"/>
        <v>1.1860542416793728E-13</v>
      </c>
      <c r="T71" s="27">
        <v>8.2966000000001996E-2</v>
      </c>
      <c r="U71" s="27"/>
      <c r="V71" s="27"/>
      <c r="X71" s="50"/>
      <c r="Y71" s="50"/>
      <c r="Z71" s="50"/>
      <c r="AA71" s="50"/>
      <c r="AD71" s="33"/>
      <c r="AE71" s="33"/>
      <c r="AF71" s="33"/>
      <c r="AG71" s="33"/>
      <c r="AH71" s="33"/>
      <c r="AI71" s="33"/>
      <c r="AJ71" s="33"/>
    </row>
    <row r="72" spans="10:36">
      <c r="J72" s="12"/>
      <c r="K72">
        <f t="shared" si="7"/>
        <v>4.3999999999997071E-3</v>
      </c>
      <c r="L72">
        <f t="shared" si="0"/>
        <v>2.0750396332295199E-2</v>
      </c>
      <c r="M72">
        <f t="shared" si="8"/>
        <v>2.0333333333333359</v>
      </c>
      <c r="N72">
        <f t="shared" si="1"/>
        <v>2.0377333333333354</v>
      </c>
      <c r="O72" s="12">
        <f t="shared" si="11"/>
        <v>-0.21818835368066042</v>
      </c>
      <c r="P72" s="12">
        <f t="shared" si="3"/>
        <v>-21.818835368066043</v>
      </c>
      <c r="Q72">
        <f t="shared" si="4"/>
        <v>-9.4233773040825533</v>
      </c>
      <c r="R72" s="50">
        <f t="shared" si="5"/>
        <v>-0.21818835368066042</v>
      </c>
      <c r="S72" s="50">
        <f t="shared" si="6"/>
        <v>-2.0560711800894724</v>
      </c>
      <c r="T72" s="27">
        <v>9.3913000000001898E-2</v>
      </c>
      <c r="U72" s="27"/>
      <c r="V72" s="27"/>
      <c r="X72" s="50"/>
      <c r="Y72" s="50"/>
      <c r="Z72" s="50"/>
      <c r="AA72" s="50"/>
      <c r="AD72" s="33"/>
      <c r="AE72" s="33"/>
      <c r="AF72" s="33"/>
      <c r="AG72" s="33"/>
      <c r="AH72" s="33"/>
      <c r="AI72" s="33"/>
      <c r="AJ72" s="33"/>
    </row>
    <row r="73" spans="10:36">
      <c r="U73" s="25"/>
      <c r="AD73" s="33"/>
      <c r="AE73" s="33"/>
      <c r="AF73" s="33"/>
      <c r="AG73" s="33"/>
      <c r="AH73" s="33"/>
      <c r="AI73" s="33"/>
      <c r="AJ73" s="33"/>
    </row>
    <row r="74" spans="10:36">
      <c r="U74" s="25"/>
      <c r="AD74" s="33"/>
      <c r="AE74" s="33"/>
      <c r="AF74" s="33"/>
      <c r="AG74" s="33"/>
      <c r="AH74" s="33"/>
      <c r="AI74" s="33"/>
      <c r="AJ74" s="33"/>
    </row>
    <row r="75" spans="10:36">
      <c r="U75" s="25"/>
      <c r="AD75" s="33"/>
      <c r="AE75" s="33"/>
      <c r="AF75" s="33"/>
      <c r="AG75" s="33"/>
      <c r="AH75" s="33"/>
      <c r="AI75" s="33"/>
      <c r="AJ75" s="33"/>
    </row>
    <row r="76" spans="10:36">
      <c r="U76" s="25"/>
      <c r="AD76" s="33"/>
      <c r="AE76" s="33"/>
      <c r="AF76" s="33"/>
      <c r="AG76" s="33"/>
      <c r="AH76" s="33"/>
      <c r="AI76" s="33"/>
      <c r="AJ76" s="33"/>
    </row>
    <row r="77" spans="10:36">
      <c r="U77" s="25"/>
      <c r="AD77" s="33"/>
      <c r="AE77" s="33"/>
      <c r="AF77" s="33"/>
      <c r="AG77" s="33"/>
      <c r="AH77" s="33"/>
      <c r="AI77" s="33"/>
      <c r="AJ77" s="33"/>
    </row>
    <row r="78" spans="10:36">
      <c r="U78" s="25"/>
      <c r="AD78" s="33"/>
      <c r="AE78" s="33"/>
      <c r="AF78" s="33"/>
      <c r="AG78" s="33"/>
      <c r="AH78" s="33"/>
      <c r="AI78" s="33"/>
      <c r="AJ78" s="33"/>
    </row>
    <row r="79" spans="10:36">
      <c r="U79" s="25"/>
      <c r="AD79" s="33"/>
      <c r="AE79" s="33"/>
      <c r="AF79" s="33"/>
      <c r="AG79" s="33"/>
      <c r="AH79" s="33"/>
      <c r="AI79" s="33"/>
      <c r="AJ79" s="33"/>
    </row>
    <row r="80" spans="10:36">
      <c r="U80" s="25"/>
      <c r="AD80" s="33"/>
      <c r="AE80" s="33"/>
      <c r="AF80" s="33"/>
      <c r="AG80" s="33"/>
      <c r="AH80" s="33"/>
      <c r="AI80" s="33"/>
      <c r="AJ80" s="33"/>
    </row>
    <row r="81" spans="21:36">
      <c r="U81" s="25"/>
      <c r="AD81" s="33"/>
      <c r="AE81" s="33"/>
      <c r="AF81" s="33"/>
      <c r="AG81" s="33"/>
      <c r="AH81" s="33"/>
      <c r="AI81" s="33"/>
      <c r="AJ81" s="33"/>
    </row>
    <row r="82" spans="21:36">
      <c r="U82" s="25"/>
      <c r="AD82" s="33"/>
      <c r="AE82" s="33"/>
      <c r="AF82" s="33"/>
      <c r="AG82" s="33"/>
      <c r="AH82" s="33"/>
      <c r="AI82" s="33"/>
      <c r="AJ82" s="33"/>
    </row>
    <row r="83" spans="21:36">
      <c r="U83" s="25"/>
      <c r="AD83" s="33"/>
      <c r="AE83" s="33"/>
      <c r="AF83" s="33"/>
      <c r="AG83" s="33"/>
      <c r="AH83" s="33"/>
      <c r="AI83" s="33"/>
      <c r="AJ83" s="33"/>
    </row>
    <row r="84" spans="21:36">
      <c r="U84" s="25"/>
      <c r="AD84" s="33"/>
      <c r="AE84" s="33"/>
      <c r="AF84" s="33"/>
      <c r="AG84" s="33"/>
      <c r="AH84" s="33"/>
      <c r="AI84" s="33"/>
      <c r="AJ84" s="33"/>
    </row>
    <row r="85" spans="21:36">
      <c r="U85" s="25"/>
      <c r="AD85" s="33"/>
      <c r="AE85" s="33"/>
      <c r="AF85" s="33"/>
      <c r="AG85" s="33"/>
      <c r="AH85" s="33"/>
      <c r="AI85" s="33"/>
      <c r="AJ85" s="33"/>
    </row>
    <row r="86" spans="21:36">
      <c r="U86" s="25"/>
      <c r="AD86" s="33"/>
      <c r="AE86" s="33"/>
      <c r="AF86" s="33"/>
      <c r="AG86" s="33"/>
      <c r="AH86" s="33"/>
      <c r="AI86" s="33"/>
      <c r="AJ86" s="33"/>
    </row>
    <row r="87" spans="21:36">
      <c r="U87" s="25"/>
      <c r="AD87" s="33"/>
      <c r="AE87" s="33"/>
      <c r="AF87" s="33"/>
      <c r="AG87" s="33"/>
      <c r="AH87" s="33"/>
      <c r="AI87" s="33"/>
      <c r="AJ87" s="33"/>
    </row>
    <row r="88" spans="21:36">
      <c r="U88" s="25"/>
      <c r="AD88" s="33"/>
      <c r="AE88" s="33"/>
      <c r="AF88" s="33"/>
      <c r="AG88" s="33"/>
      <c r="AH88" s="33"/>
      <c r="AI88" s="33"/>
      <c r="AJ88" s="33"/>
    </row>
    <row r="89" spans="21:36">
      <c r="U89" s="25"/>
      <c r="AD89" s="33"/>
      <c r="AE89" s="33"/>
      <c r="AF89" s="33"/>
      <c r="AG89" s="33"/>
      <c r="AH89" s="33"/>
      <c r="AI89" s="33"/>
      <c r="AJ89" s="33"/>
    </row>
    <row r="90" spans="21:36">
      <c r="U90" s="25"/>
      <c r="AD90" s="33"/>
      <c r="AE90" s="33"/>
      <c r="AF90" s="33"/>
      <c r="AG90" s="33"/>
      <c r="AH90" s="33"/>
      <c r="AI90" s="33"/>
      <c r="AJ90" s="33"/>
    </row>
    <row r="91" spans="21:36">
      <c r="U91" s="25"/>
      <c r="AD91" s="33"/>
      <c r="AE91" s="33"/>
      <c r="AF91" s="33"/>
      <c r="AG91" s="33"/>
      <c r="AH91" s="33"/>
      <c r="AI91" s="33"/>
      <c r="AJ91" s="33"/>
    </row>
    <row r="92" spans="21:36">
      <c r="U92" s="25"/>
      <c r="AD92" s="33"/>
      <c r="AE92" s="33"/>
      <c r="AF92" s="33"/>
      <c r="AG92" s="33"/>
      <c r="AH92" s="33"/>
      <c r="AI92" s="33"/>
      <c r="AJ92" s="33"/>
    </row>
    <row r="93" spans="21:36">
      <c r="U93" s="25"/>
      <c r="AD93" s="33"/>
      <c r="AE93" s="33"/>
      <c r="AF93" s="33"/>
      <c r="AG93" s="33"/>
      <c r="AH93" s="33"/>
      <c r="AI93" s="33"/>
      <c r="AJ93" s="33"/>
    </row>
    <row r="94" spans="21:36">
      <c r="U94" s="25"/>
      <c r="AD94" s="33"/>
      <c r="AE94" s="33"/>
      <c r="AF94" s="33"/>
      <c r="AG94" s="33"/>
      <c r="AH94" s="33"/>
      <c r="AI94" s="33"/>
      <c r="AJ94" s="33"/>
    </row>
    <row r="95" spans="21:36">
      <c r="U95" s="25"/>
      <c r="AD95" s="33"/>
      <c r="AE95" s="33"/>
      <c r="AF95" s="33"/>
      <c r="AG95" s="33"/>
      <c r="AH95" s="33"/>
      <c r="AI95" s="33"/>
      <c r="AJ95" s="33"/>
    </row>
    <row r="96" spans="21:36">
      <c r="U96" s="25"/>
      <c r="AD96" s="33"/>
      <c r="AE96" s="33"/>
      <c r="AF96" s="33"/>
      <c r="AG96" s="33"/>
      <c r="AH96" s="33"/>
      <c r="AI96" s="33"/>
      <c r="AJ96" s="33"/>
    </row>
    <row r="97" spans="21:36">
      <c r="U97" s="25"/>
      <c r="AD97" s="33"/>
      <c r="AE97" s="33"/>
      <c r="AF97" s="33"/>
      <c r="AG97" s="33"/>
      <c r="AH97" s="33"/>
      <c r="AI97" s="33"/>
      <c r="AJ97" s="33"/>
    </row>
    <row r="98" spans="21:36">
      <c r="U98" s="25"/>
      <c r="AD98" s="33"/>
      <c r="AE98" s="33"/>
      <c r="AF98" s="33"/>
      <c r="AG98" s="33"/>
      <c r="AH98" s="33"/>
      <c r="AI98" s="33"/>
      <c r="AJ98" s="33"/>
    </row>
    <row r="99" spans="21:36">
      <c r="U99" s="25"/>
      <c r="AD99" s="33"/>
      <c r="AE99" s="33"/>
      <c r="AF99" s="33"/>
      <c r="AG99" s="33"/>
      <c r="AH99" s="33"/>
      <c r="AI99" s="33"/>
      <c r="AJ99" s="33"/>
    </row>
    <row r="100" spans="21:36">
      <c r="U100" s="25"/>
      <c r="AD100" s="33"/>
      <c r="AE100" s="33"/>
      <c r="AF100" s="33"/>
      <c r="AG100" s="33"/>
      <c r="AH100" s="33"/>
      <c r="AI100" s="33"/>
      <c r="AJ100" s="33"/>
    </row>
    <row r="101" spans="21:36">
      <c r="U101" s="25"/>
      <c r="AD101" s="33"/>
      <c r="AE101" s="33"/>
      <c r="AF101" s="33"/>
      <c r="AG101" s="33"/>
      <c r="AH101" s="33"/>
      <c r="AI101" s="33"/>
      <c r="AJ101" s="33"/>
    </row>
    <row r="102" spans="21:36">
      <c r="U102" s="25"/>
      <c r="AD102" s="33"/>
      <c r="AE102" s="33"/>
      <c r="AF102" s="33"/>
      <c r="AG102" s="33"/>
      <c r="AH102" s="33"/>
      <c r="AI102" s="33"/>
      <c r="AJ102" s="33"/>
    </row>
    <row r="103" spans="21:36">
      <c r="U103" s="25"/>
      <c r="AD103" s="33"/>
      <c r="AE103" s="33"/>
      <c r="AF103" s="33"/>
      <c r="AG103" s="33"/>
      <c r="AH103" s="33"/>
      <c r="AI103" s="33"/>
      <c r="AJ103" s="33"/>
    </row>
    <row r="104" spans="21:36">
      <c r="U104" s="25"/>
      <c r="AD104" s="33"/>
      <c r="AE104" s="33"/>
      <c r="AF104" s="33"/>
      <c r="AG104" s="33"/>
      <c r="AH104" s="33"/>
      <c r="AI104" s="33"/>
      <c r="AJ104" s="33"/>
    </row>
    <row r="105" spans="21:36">
      <c r="U105" s="25"/>
      <c r="AD105" s="33"/>
      <c r="AE105" s="33"/>
      <c r="AF105" s="33"/>
      <c r="AG105" s="33"/>
      <c r="AH105" s="33"/>
      <c r="AI105" s="33"/>
      <c r="AJ105" s="33"/>
    </row>
    <row r="106" spans="21:36">
      <c r="U106" s="25"/>
      <c r="AD106" s="33"/>
      <c r="AE106" s="33"/>
      <c r="AF106" s="33"/>
      <c r="AG106" s="33"/>
      <c r="AH106" s="33"/>
      <c r="AI106" s="33"/>
      <c r="AJ106" s="33"/>
    </row>
    <row r="107" spans="21:36">
      <c r="U107" s="25"/>
      <c r="AD107" s="33"/>
      <c r="AE107" s="33"/>
      <c r="AF107" s="33"/>
      <c r="AG107" s="33"/>
      <c r="AH107" s="33"/>
      <c r="AI107" s="33"/>
      <c r="AJ107" s="33"/>
    </row>
    <row r="108" spans="21:36">
      <c r="U108" s="25"/>
      <c r="AD108" s="33"/>
      <c r="AE108" s="33"/>
      <c r="AF108" s="33"/>
      <c r="AG108" s="33"/>
      <c r="AH108" s="33"/>
      <c r="AI108" s="33"/>
      <c r="AJ108" s="33"/>
    </row>
    <row r="109" spans="21:36">
      <c r="U109" s="25"/>
      <c r="AD109" s="33"/>
      <c r="AE109" s="33"/>
      <c r="AF109" s="33"/>
      <c r="AG109" s="33"/>
      <c r="AH109" s="33"/>
      <c r="AI109" s="33"/>
      <c r="AJ109" s="33"/>
    </row>
    <row r="110" spans="21:36">
      <c r="U110" s="25"/>
      <c r="AD110" s="33"/>
      <c r="AE110" s="33"/>
      <c r="AF110" s="33"/>
      <c r="AG110" s="33"/>
      <c r="AH110" s="33"/>
      <c r="AI110" s="33"/>
      <c r="AJ110" s="33"/>
    </row>
    <row r="111" spans="21:36">
      <c r="U111" s="25"/>
      <c r="AD111" s="33"/>
      <c r="AE111" s="33"/>
      <c r="AF111" s="33"/>
      <c r="AG111" s="33"/>
      <c r="AH111" s="33"/>
      <c r="AI111" s="33"/>
      <c r="AJ111" s="33"/>
    </row>
    <row r="112" spans="21:36">
      <c r="U112" s="25"/>
      <c r="AD112" s="33"/>
      <c r="AE112" s="33"/>
      <c r="AF112" s="33"/>
      <c r="AG112" s="33"/>
      <c r="AH112" s="33"/>
      <c r="AI112" s="33"/>
      <c r="AJ112" s="33"/>
    </row>
    <row r="113" spans="21:36">
      <c r="U113" s="25"/>
      <c r="AD113" s="33"/>
      <c r="AE113" s="33"/>
      <c r="AF113" s="33"/>
      <c r="AG113" s="33"/>
      <c r="AH113" s="33"/>
      <c r="AI113" s="33"/>
      <c r="AJ113" s="33"/>
    </row>
    <row r="114" spans="21:36">
      <c r="U114" s="25"/>
      <c r="AD114" s="33"/>
      <c r="AE114" s="33"/>
      <c r="AF114" s="33"/>
      <c r="AG114" s="33"/>
      <c r="AH114" s="33"/>
      <c r="AI114" s="33"/>
      <c r="AJ114" s="33"/>
    </row>
    <row r="115" spans="21:36">
      <c r="U115" s="25"/>
      <c r="AD115" s="33"/>
      <c r="AE115" s="33"/>
      <c r="AF115" s="33"/>
      <c r="AG115" s="33"/>
      <c r="AH115" s="33"/>
      <c r="AI115" s="33"/>
      <c r="AJ115" s="33"/>
    </row>
    <row r="116" spans="21:36">
      <c r="U116" s="25"/>
      <c r="AD116" s="33"/>
      <c r="AE116" s="33"/>
      <c r="AF116" s="33"/>
      <c r="AG116" s="33"/>
      <c r="AH116" s="33"/>
      <c r="AI116" s="33"/>
      <c r="AJ116" s="33"/>
    </row>
    <row r="117" spans="21:36">
      <c r="U117" s="25"/>
    </row>
    <row r="118" spans="21:36">
      <c r="U118" s="25"/>
    </row>
    <row r="119" spans="21:36">
      <c r="U119" s="25"/>
    </row>
    <row r="120" spans="21:36">
      <c r="U120" s="25"/>
    </row>
    <row r="121" spans="21:36">
      <c r="U121" s="25"/>
    </row>
    <row r="122" spans="21:36">
      <c r="U122" s="25"/>
    </row>
    <row r="123" spans="21:36">
      <c r="U123" s="25"/>
    </row>
    <row r="124" spans="21:36">
      <c r="U124" s="25"/>
    </row>
    <row r="125" spans="21:36">
      <c r="U125" s="25"/>
    </row>
    <row r="126" spans="21:36">
      <c r="U126" s="25"/>
    </row>
    <row r="127" spans="21:36">
      <c r="U127" s="25"/>
    </row>
    <row r="128" spans="21:36">
      <c r="U128" s="25"/>
    </row>
    <row r="129" spans="21:21">
      <c r="U129" s="25"/>
    </row>
    <row r="130" spans="21:21">
      <c r="U130" s="25"/>
    </row>
    <row r="131" spans="21:21">
      <c r="U131" s="25"/>
    </row>
    <row r="132" spans="21:21">
      <c r="U132" s="25"/>
    </row>
    <row r="133" spans="21:21">
      <c r="U133" s="25"/>
    </row>
    <row r="134" spans="21:21">
      <c r="U134" s="25"/>
    </row>
    <row r="135" spans="21:21">
      <c r="U135" s="25"/>
    </row>
    <row r="136" spans="21:21">
      <c r="U136" s="25"/>
    </row>
    <row r="137" spans="21:21">
      <c r="U137" s="25"/>
    </row>
    <row r="138" spans="21:21">
      <c r="U138" s="25"/>
    </row>
    <row r="139" spans="21:21">
      <c r="U139" s="25"/>
    </row>
    <row r="140" spans="21:21">
      <c r="U140" s="25"/>
    </row>
    <row r="141" spans="21:21">
      <c r="U141" s="25"/>
    </row>
    <row r="142" spans="21:21">
      <c r="U142" s="25"/>
    </row>
    <row r="143" spans="21:21">
      <c r="U143" s="25"/>
    </row>
    <row r="144" spans="21:21">
      <c r="U144" s="25"/>
    </row>
    <row r="145" spans="21:21">
      <c r="U145" s="25"/>
    </row>
    <row r="146" spans="21:21">
      <c r="U146" s="25"/>
    </row>
    <row r="147" spans="21:21">
      <c r="U147" s="25"/>
    </row>
    <row r="148" spans="21:21">
      <c r="U148" s="25"/>
    </row>
    <row r="149" spans="21:21">
      <c r="U149" s="25"/>
    </row>
    <row r="150" spans="21:21">
      <c r="U150" s="25"/>
    </row>
    <row r="151" spans="21:21">
      <c r="U151" s="25"/>
    </row>
    <row r="152" spans="21:21">
      <c r="U152" s="25"/>
    </row>
    <row r="153" spans="21:21">
      <c r="U153" s="25"/>
    </row>
    <row r="154" spans="21:21">
      <c r="U154" s="25"/>
    </row>
    <row r="155" spans="21:21">
      <c r="U155" s="25"/>
    </row>
    <row r="156" spans="21:21">
      <c r="U156" s="25"/>
    </row>
    <row r="157" spans="21:21">
      <c r="U157" s="25"/>
    </row>
    <row r="158" spans="21:21">
      <c r="U158" s="25"/>
    </row>
    <row r="159" spans="21:21">
      <c r="U159" s="25"/>
    </row>
    <row r="160" spans="21:21">
      <c r="U160" s="25"/>
    </row>
    <row r="161" spans="21:21">
      <c r="U161" s="25"/>
    </row>
    <row r="162" spans="21:21">
      <c r="U162" s="25"/>
    </row>
    <row r="163" spans="21:21">
      <c r="U163" s="25"/>
    </row>
    <row r="164" spans="21:21">
      <c r="U164" s="25"/>
    </row>
    <row r="165" spans="21:21">
      <c r="U165" s="25"/>
    </row>
    <row r="166" spans="21:21">
      <c r="U166" s="25"/>
    </row>
    <row r="167" spans="21:21">
      <c r="U167" s="25"/>
    </row>
    <row r="168" spans="21:21">
      <c r="U168" s="25"/>
    </row>
    <row r="169" spans="21:21">
      <c r="U169" s="25"/>
    </row>
    <row r="170" spans="21:21">
      <c r="U170" s="25"/>
    </row>
    <row r="171" spans="21:21">
      <c r="U171" s="25"/>
    </row>
    <row r="172" spans="21:21">
      <c r="U172" s="25"/>
    </row>
    <row r="173" spans="21:21">
      <c r="U173" s="25"/>
    </row>
    <row r="174" spans="21:21">
      <c r="U174" s="25"/>
    </row>
    <row r="175" spans="21:21">
      <c r="U175" s="25"/>
    </row>
    <row r="176" spans="21:21">
      <c r="U176" s="25"/>
    </row>
    <row r="177" spans="21:21">
      <c r="U177" s="25"/>
    </row>
    <row r="178" spans="21:21">
      <c r="U178" s="25"/>
    </row>
    <row r="179" spans="21:21">
      <c r="U179" s="25"/>
    </row>
    <row r="180" spans="21:21">
      <c r="U180" s="25"/>
    </row>
    <row r="181" spans="21:21">
      <c r="U181" s="25"/>
    </row>
    <row r="182" spans="21:21">
      <c r="U182" s="25"/>
    </row>
    <row r="183" spans="21:21">
      <c r="U183" s="25"/>
    </row>
    <row r="184" spans="21:21">
      <c r="U184" s="25"/>
    </row>
    <row r="185" spans="21:21">
      <c r="U185" s="25"/>
    </row>
    <row r="186" spans="21:21">
      <c r="U186" s="25"/>
    </row>
    <row r="187" spans="21:21">
      <c r="U187" s="25"/>
    </row>
    <row r="188" spans="21:21">
      <c r="U188" s="25"/>
    </row>
    <row r="189" spans="21:21">
      <c r="U189" s="25"/>
    </row>
    <row r="190" spans="21:21">
      <c r="U190" s="25"/>
    </row>
    <row r="191" spans="21:21">
      <c r="U191" s="25"/>
    </row>
    <row r="192" spans="21:21">
      <c r="U192" s="25"/>
    </row>
    <row r="193" spans="21:21">
      <c r="U193" s="25"/>
    </row>
    <row r="194" spans="21:21">
      <c r="U194" s="25"/>
    </row>
    <row r="195" spans="21:21">
      <c r="U195" s="25"/>
    </row>
    <row r="196" spans="21:21">
      <c r="U196" s="25"/>
    </row>
    <row r="197" spans="21:21">
      <c r="U197" s="25"/>
    </row>
    <row r="198" spans="21:21">
      <c r="U198" s="25"/>
    </row>
    <row r="199" spans="21:21">
      <c r="U199" s="25"/>
    </row>
    <row r="200" spans="21:21">
      <c r="U200" s="25"/>
    </row>
    <row r="201" spans="21:21">
      <c r="U201" s="25"/>
    </row>
    <row r="202" spans="21:21">
      <c r="U202" s="25"/>
    </row>
    <row r="203" spans="21:21">
      <c r="U203" s="25"/>
    </row>
    <row r="204" spans="21:21">
      <c r="U204" s="25"/>
    </row>
    <row r="205" spans="21:21">
      <c r="U205" s="25"/>
    </row>
    <row r="206" spans="21:21">
      <c r="U206" s="25"/>
    </row>
    <row r="207" spans="21:21">
      <c r="U207" s="25"/>
    </row>
    <row r="208" spans="21:21">
      <c r="U208" s="25"/>
    </row>
    <row r="209" spans="21:21">
      <c r="U209" s="25"/>
    </row>
    <row r="210" spans="21:21">
      <c r="U210" s="25"/>
    </row>
    <row r="211" spans="21:21">
      <c r="U211" s="25"/>
    </row>
    <row r="212" spans="21:21">
      <c r="U212" s="25"/>
    </row>
    <row r="213" spans="21:21">
      <c r="U213" s="25"/>
    </row>
    <row r="214" spans="21:21">
      <c r="U214" s="25"/>
    </row>
    <row r="215" spans="21:21">
      <c r="U215" s="25"/>
    </row>
    <row r="216" spans="21:21">
      <c r="U216" s="25"/>
    </row>
    <row r="217" spans="21:21">
      <c r="U217" s="25"/>
    </row>
    <row r="218" spans="21:21">
      <c r="U218" s="25"/>
    </row>
    <row r="219" spans="21:21">
      <c r="U219" s="25"/>
    </row>
    <row r="220" spans="21:21">
      <c r="U220" s="25"/>
    </row>
    <row r="221" spans="21:21">
      <c r="U221" s="25"/>
    </row>
    <row r="222" spans="21:21">
      <c r="U222" s="25"/>
    </row>
    <row r="223" spans="21:21">
      <c r="U223" s="25"/>
    </row>
    <row r="224" spans="21:21">
      <c r="U224" s="25"/>
    </row>
    <row r="225" spans="21:21">
      <c r="U225" s="25"/>
    </row>
    <row r="226" spans="21:21">
      <c r="U226" s="25"/>
    </row>
    <row r="227" spans="21:21">
      <c r="U227" s="25"/>
    </row>
    <row r="228" spans="21:21">
      <c r="U228" s="25"/>
    </row>
    <row r="229" spans="21:21">
      <c r="U229" s="25"/>
    </row>
    <row r="230" spans="21:21">
      <c r="U230" s="25"/>
    </row>
    <row r="231" spans="21:21">
      <c r="U231" s="25"/>
    </row>
    <row r="232" spans="21:21">
      <c r="U232" s="25"/>
    </row>
    <row r="233" spans="21:21">
      <c r="U233" s="25"/>
    </row>
    <row r="234" spans="21:21">
      <c r="U234" s="25"/>
    </row>
    <row r="235" spans="21:21">
      <c r="U235" s="25"/>
    </row>
    <row r="236" spans="21:21">
      <c r="U236" s="25"/>
    </row>
    <row r="237" spans="21:21">
      <c r="U237" s="25"/>
    </row>
    <row r="238" spans="21:21">
      <c r="U238" s="25"/>
    </row>
    <row r="239" spans="21:21">
      <c r="U239" s="25"/>
    </row>
    <row r="240" spans="21:21">
      <c r="U240" s="25"/>
    </row>
    <row r="241" spans="21:21">
      <c r="U241" s="25"/>
    </row>
    <row r="242" spans="21:21">
      <c r="U242" s="25"/>
    </row>
    <row r="243" spans="21:21">
      <c r="U243" s="25"/>
    </row>
    <row r="244" spans="21:21">
      <c r="U244" s="25"/>
    </row>
    <row r="245" spans="21:21">
      <c r="U245" s="25"/>
    </row>
    <row r="246" spans="21:21">
      <c r="U246" s="25"/>
    </row>
    <row r="247" spans="21:21">
      <c r="U247" s="25"/>
    </row>
    <row r="248" spans="21:21">
      <c r="U248" s="25"/>
    </row>
    <row r="249" spans="21:21">
      <c r="U249" s="25"/>
    </row>
    <row r="250" spans="21:21">
      <c r="U250" s="25"/>
    </row>
    <row r="251" spans="21:21">
      <c r="U251" s="25"/>
    </row>
    <row r="252" spans="21:21">
      <c r="U252" s="25"/>
    </row>
    <row r="253" spans="21:21">
      <c r="U253" s="25"/>
    </row>
    <row r="254" spans="21:21">
      <c r="U254" s="25"/>
    </row>
    <row r="255" spans="21:21">
      <c r="U255" s="25"/>
    </row>
    <row r="256" spans="21:21">
      <c r="U256" s="25"/>
    </row>
    <row r="257" spans="21:21">
      <c r="U257" s="25"/>
    </row>
    <row r="258" spans="21:21">
      <c r="U258" s="25"/>
    </row>
    <row r="259" spans="21:21">
      <c r="U259" s="25"/>
    </row>
    <row r="260" spans="21:21">
      <c r="U260" s="25"/>
    </row>
    <row r="261" spans="21:21">
      <c r="U261" s="25"/>
    </row>
    <row r="262" spans="21:21">
      <c r="U262" s="25"/>
    </row>
    <row r="263" spans="21:21">
      <c r="U263" s="25"/>
    </row>
    <row r="264" spans="21:21">
      <c r="U264" s="25"/>
    </row>
    <row r="265" spans="21:21">
      <c r="U265" s="25"/>
    </row>
    <row r="266" spans="21:21">
      <c r="U266" s="25"/>
    </row>
    <row r="267" spans="21:21">
      <c r="U267" s="25"/>
    </row>
    <row r="268" spans="21:21">
      <c r="U268" s="25"/>
    </row>
    <row r="269" spans="21:21">
      <c r="U269" s="25"/>
    </row>
    <row r="270" spans="21:21">
      <c r="U270" s="25"/>
    </row>
    <row r="271" spans="21:21">
      <c r="U271" s="25"/>
    </row>
    <row r="272" spans="21:21">
      <c r="U272" s="25"/>
    </row>
    <row r="273" spans="21:21">
      <c r="U273" s="25"/>
    </row>
    <row r="274" spans="21:21">
      <c r="U274" s="25"/>
    </row>
    <row r="275" spans="21:21">
      <c r="U275" s="25"/>
    </row>
    <row r="276" spans="21:21">
      <c r="U276" s="25"/>
    </row>
    <row r="277" spans="21:21">
      <c r="U277" s="25"/>
    </row>
    <row r="278" spans="21:21">
      <c r="U278" s="25"/>
    </row>
    <row r="279" spans="21:21">
      <c r="U279" s="25"/>
    </row>
    <row r="280" spans="21:21">
      <c r="U280" s="25"/>
    </row>
    <row r="281" spans="21:21">
      <c r="U281" s="25"/>
    </row>
    <row r="282" spans="21:21">
      <c r="U282" s="25"/>
    </row>
    <row r="283" spans="21:21">
      <c r="U283" s="25"/>
    </row>
    <row r="284" spans="21:21">
      <c r="U284" s="25"/>
    </row>
    <row r="285" spans="21:21">
      <c r="U285" s="25"/>
    </row>
    <row r="286" spans="21:21">
      <c r="U286" s="25"/>
    </row>
    <row r="287" spans="21:21">
      <c r="U287" s="25"/>
    </row>
    <row r="288" spans="21:21">
      <c r="U288" s="25"/>
    </row>
    <row r="289" spans="21:21">
      <c r="U289" s="25"/>
    </row>
    <row r="290" spans="21:21">
      <c r="U290" s="25"/>
    </row>
    <row r="291" spans="21:21">
      <c r="U291" s="25"/>
    </row>
    <row r="292" spans="21:21">
      <c r="U292" s="25"/>
    </row>
    <row r="293" spans="21:21">
      <c r="U293" s="25"/>
    </row>
    <row r="294" spans="21:21">
      <c r="U294" s="25"/>
    </row>
    <row r="295" spans="21:21">
      <c r="U295" s="25"/>
    </row>
    <row r="296" spans="21:21">
      <c r="U296" s="25"/>
    </row>
    <row r="297" spans="21:21">
      <c r="U297" s="25"/>
    </row>
    <row r="298" spans="21:21">
      <c r="U298" s="25"/>
    </row>
  </sheetData>
  <mergeCells count="4">
    <mergeCell ref="H3:I3"/>
    <mergeCell ref="H4:I4"/>
    <mergeCell ref="H5:I5"/>
    <mergeCell ref="H6:I6"/>
  </mergeCells>
  <pageMargins left="0" right="0" top="0.35433070866141736" bottom="0" header="0" footer="0"/>
  <pageSetup paperSize="8" scale="65" orientation="landscape" r:id="rId1"/>
  <drawing r:id="rId2"/>
  <legacyDrawing r:id="rId3"/>
  <oleObjects>
    <oleObject progId="Equation.3" shapeId="4098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C1:AC835"/>
  <sheetViews>
    <sheetView topLeftCell="E1" workbookViewId="0">
      <selection activeCell="G19" sqref="G19"/>
    </sheetView>
  </sheetViews>
  <sheetFormatPr defaultRowHeight="15"/>
  <cols>
    <col min="3" max="3" width="13.28515625" customWidth="1"/>
    <col min="4" max="4" width="6.42578125" style="39" customWidth="1"/>
    <col min="5" max="5" width="17" customWidth="1"/>
    <col min="6" max="6" width="4.85546875" style="39" customWidth="1"/>
  </cols>
  <sheetData>
    <row r="1" spans="3:29" ht="15.75" thickBot="1"/>
    <row r="2" spans="3:29" ht="19.5" thickBot="1">
      <c r="C2" t="s">
        <v>49</v>
      </c>
      <c r="D2" s="39">
        <v>1.2</v>
      </c>
      <c r="E2" t="s">
        <v>56</v>
      </c>
      <c r="Z2" s="43" t="s">
        <v>53</v>
      </c>
      <c r="AA2" s="44" t="s">
        <v>54</v>
      </c>
      <c r="AB2" s="44" t="s">
        <v>55</v>
      </c>
      <c r="AC2" s="44" t="s">
        <v>0</v>
      </c>
    </row>
    <row r="3" spans="3:29" ht="16.5" thickBot="1">
      <c r="C3" t="s">
        <v>50</v>
      </c>
      <c r="D3" s="39">
        <v>0</v>
      </c>
      <c r="Z3" s="45">
        <v>1</v>
      </c>
      <c r="AA3" s="46">
        <v>0</v>
      </c>
      <c r="AB3" s="46">
        <v>1</v>
      </c>
      <c r="AC3" s="46">
        <v>0</v>
      </c>
    </row>
    <row r="4" spans="3:29" ht="16.5" thickBot="1">
      <c r="C4" t="s">
        <v>51</v>
      </c>
      <c r="D4" s="39">
        <v>2</v>
      </c>
      <c r="Z4" s="45">
        <v>0.99047276699999998</v>
      </c>
      <c r="AA4" s="46">
        <v>2.3143238999999999E-2</v>
      </c>
      <c r="AB4" s="46">
        <v>0.99074300000000004</v>
      </c>
      <c r="AC4" s="46">
        <v>3.7000000000000002E-3</v>
      </c>
    </row>
    <row r="5" spans="3:29" ht="16.5" thickBot="1">
      <c r="C5" t="s">
        <v>52</v>
      </c>
      <c r="D5" s="39">
        <f>D4/F5</f>
        <v>3.3333333333333333E-2</v>
      </c>
      <c r="E5" t="s">
        <v>17</v>
      </c>
      <c r="F5" s="39">
        <v>60</v>
      </c>
      <c r="I5" t="s">
        <v>11</v>
      </c>
      <c r="J5" t="s">
        <v>0</v>
      </c>
      <c r="K5" t="s">
        <v>53</v>
      </c>
      <c r="L5" t="s">
        <v>54</v>
      </c>
      <c r="Z5" s="45">
        <v>0.98050069299999998</v>
      </c>
      <c r="AA5" s="46">
        <v>4.5845495999999999E-2</v>
      </c>
      <c r="AB5" s="46">
        <v>0.981572</v>
      </c>
      <c r="AC5" s="46">
        <v>7.4400000000000004E-3</v>
      </c>
    </row>
    <row r="6" spans="3:29" ht="16.5" thickBot="1">
      <c r="C6" t="s">
        <v>57</v>
      </c>
      <c r="D6" s="39">
        <v>0.45</v>
      </c>
      <c r="E6" t="s">
        <v>58</v>
      </c>
      <c r="I6">
        <v>1</v>
      </c>
      <c r="J6">
        <v>0</v>
      </c>
      <c r="K6">
        <f>(EXP(1)^(-J6/$D$6))*COS((2*PI()*J6)/$D$2)</f>
        <v>1</v>
      </c>
      <c r="L6">
        <f>(EXP(1)^(-J6/$D$6))*SIN((2*PI()*J6)/$D$2)</f>
        <v>0</v>
      </c>
      <c r="Z6" s="45">
        <v>0.97009822199999995</v>
      </c>
      <c r="AA6" s="46">
        <v>6.8100676999999998E-2</v>
      </c>
      <c r="AB6" s="46">
        <v>0.97248599999999996</v>
      </c>
      <c r="AC6" s="46">
        <v>1.12E-2</v>
      </c>
    </row>
    <row r="7" spans="3:29" ht="16.5" thickBot="1">
      <c r="I7">
        <v>2</v>
      </c>
      <c r="J7">
        <f>J6+$D$5</f>
        <v>3.3333333333333333E-2</v>
      </c>
      <c r="K7">
        <f t="shared" ref="K7:K70" si="0">(EXP(1)^(-J7/$D$6))*COS((2*PI()*J7)/$D$2)</f>
        <v>0.91449534119326981</v>
      </c>
      <c r="L7">
        <f>(EXP(1)^(-J7/$D$6))*SIN((2*PI()*J7)/$D$2)</f>
        <v>0.16125020238456678</v>
      </c>
      <c r="Z7" s="45">
        <v>0.95927980000000002</v>
      </c>
      <c r="AA7" s="46">
        <v>8.9903080999999996E-2</v>
      </c>
      <c r="AB7" s="46">
        <v>0.96348299999999998</v>
      </c>
      <c r="AC7" s="46">
        <v>1.4880000000000001E-2</v>
      </c>
    </row>
    <row r="8" spans="3:29" ht="16.5" thickBot="1">
      <c r="I8">
        <v>3</v>
      </c>
      <c r="J8">
        <f t="shared" ref="J8:J71" si="1">J7+$D$5</f>
        <v>6.6666666666666666E-2</v>
      </c>
      <c r="K8">
        <f t="shared" si="0"/>
        <v>0.8103001012951313</v>
      </c>
      <c r="L8">
        <f t="shared" ref="L8:L71" si="2">(EXP(1)^(-J8/$D$6))*SIN((2*PI()*J8)/$D$2)</f>
        <v>0.2949251176943164</v>
      </c>
      <c r="Z8" s="45">
        <v>0.94805987000000003</v>
      </c>
      <c r="AA8" s="46">
        <v>0.111247395</v>
      </c>
      <c r="AB8" s="46">
        <v>0.954565</v>
      </c>
      <c r="AC8" s="46">
        <v>1.8599999999999998E-2</v>
      </c>
    </row>
    <row r="9" spans="3:29" ht="16.5" thickBot="1">
      <c r="I9">
        <v>4</v>
      </c>
      <c r="J9">
        <f t="shared" si="1"/>
        <v>0.1</v>
      </c>
      <c r="K9">
        <f t="shared" si="0"/>
        <v>0.69345893268633141</v>
      </c>
      <c r="L9">
        <f t="shared" si="2"/>
        <v>0.40036870145840403</v>
      </c>
      <c r="Z9" s="45">
        <v>0.936452858</v>
      </c>
      <c r="AA9" s="46">
        <v>0.13212869199999999</v>
      </c>
      <c r="AB9" s="46">
        <v>0.94572800000000001</v>
      </c>
      <c r="AC9" s="46">
        <v>2.232E-2</v>
      </c>
    </row>
    <row r="10" spans="3:29" ht="16.5" thickBot="1">
      <c r="I10">
        <v>5</v>
      </c>
      <c r="J10">
        <f t="shared" si="1"/>
        <v>0.13333333333333333</v>
      </c>
      <c r="K10">
        <f t="shared" si="0"/>
        <v>0.5696054291118936</v>
      </c>
      <c r="L10">
        <f t="shared" si="2"/>
        <v>0.47795570548436617</v>
      </c>
      <c r="Z10" s="45">
        <v>0.92447316800000001</v>
      </c>
      <c r="AA10" s="46">
        <v>0.15254242300000001</v>
      </c>
      <c r="AB10" s="46">
        <v>0.93697399999999997</v>
      </c>
      <c r="AC10" s="46">
        <v>2.5999999999999999E-2</v>
      </c>
    </row>
    <row r="11" spans="3:29" ht="16.5" thickBot="1">
      <c r="I11">
        <v>6</v>
      </c>
      <c r="J11">
        <f t="shared" si="1"/>
        <v>0.16666666666666666</v>
      </c>
      <c r="K11">
        <f t="shared" si="0"/>
        <v>0.4438310570010075</v>
      </c>
      <c r="L11">
        <f t="shared" si="2"/>
        <v>0.52893725668583624</v>
      </c>
      <c r="Z11" s="45">
        <v>0.91213517099999997</v>
      </c>
      <c r="AA11" s="46">
        <v>0.17248442</v>
      </c>
      <c r="AB11" s="46">
        <v>0.92830000000000001</v>
      </c>
      <c r="AC11" s="46">
        <v>2.9760000000000002E-2</v>
      </c>
    </row>
    <row r="12" spans="3:29" ht="16.5" thickBot="1">
      <c r="I12">
        <v>7</v>
      </c>
      <c r="J12">
        <f t="shared" si="1"/>
        <v>0.19999999999999998</v>
      </c>
      <c r="K12">
        <f t="shared" si="0"/>
        <v>0.32059019421497725</v>
      </c>
      <c r="L12">
        <f t="shared" si="2"/>
        <v>0.55527850478871466</v>
      </c>
      <c r="Z12" s="45">
        <v>0.89945319899999998</v>
      </c>
      <c r="AA12" s="46">
        <v>0.19195088299999999</v>
      </c>
      <c r="AB12" s="46">
        <v>0.91970700000000005</v>
      </c>
      <c r="AC12" s="46">
        <v>3.3500000000000002E-2</v>
      </c>
    </row>
    <row r="13" spans="3:29" ht="16.5" thickBot="1">
      <c r="I13">
        <v>8</v>
      </c>
      <c r="J13">
        <f t="shared" si="1"/>
        <v>0.23333333333333331</v>
      </c>
      <c r="K13">
        <f t="shared" si="0"/>
        <v>0.20363946776486247</v>
      </c>
      <c r="L13">
        <f t="shared" si="2"/>
        <v>0.55949483939371691</v>
      </c>
      <c r="Z13" s="45">
        <v>0.88644153400000003</v>
      </c>
      <c r="AA13" s="46">
        <v>0.21093838200000001</v>
      </c>
      <c r="AB13" s="46">
        <v>0.91119399999999995</v>
      </c>
      <c r="AC13" s="46">
        <v>3.7199999999999997E-2</v>
      </c>
    </row>
    <row r="14" spans="3:29" ht="16.5" thickBot="1">
      <c r="I14">
        <v>9</v>
      </c>
      <c r="J14">
        <f t="shared" si="1"/>
        <v>0.26666666666666666</v>
      </c>
      <c r="K14">
        <f t="shared" si="0"/>
        <v>9.6008688468686224E-2</v>
      </c>
      <c r="L14">
        <f t="shared" si="2"/>
        <v>0.54449232943780035</v>
      </c>
      <c r="Z14" s="45">
        <v>0.87311440200000001</v>
      </c>
      <c r="AA14" s="46">
        <v>0.229443852</v>
      </c>
      <c r="AB14" s="46">
        <v>0.90275899999999998</v>
      </c>
      <c r="AC14" s="46">
        <v>4.0899999999999999E-2</v>
      </c>
    </row>
    <row r="15" spans="3:29" ht="16.5" thickBot="1">
      <c r="I15">
        <v>10</v>
      </c>
      <c r="J15">
        <f t="shared" si="1"/>
        <v>0.3</v>
      </c>
      <c r="K15">
        <f t="shared" si="0"/>
        <v>3.1450609505320758E-17</v>
      </c>
      <c r="L15">
        <f t="shared" si="2"/>
        <v>0.51341711903259202</v>
      </c>
      <c r="Z15" s="45">
        <v>0.85948596399999999</v>
      </c>
      <c r="AA15" s="46">
        <v>0.24746458199999999</v>
      </c>
      <c r="AB15" s="46">
        <v>0.89440200000000003</v>
      </c>
      <c r="AC15" s="46">
        <v>4.4639999999999999E-2</v>
      </c>
    </row>
    <row r="16" spans="3:29" ht="16.5" thickBot="1">
      <c r="I16">
        <v>11</v>
      </c>
      <c r="J16">
        <f t="shared" si="1"/>
        <v>0.33333333333333331</v>
      </c>
      <c r="K16">
        <f t="shared" si="0"/>
        <v>-8.2788614351706646E-2</v>
      </c>
      <c r="L16">
        <f t="shared" si="2"/>
        <v>0.46951756344417583</v>
      </c>
      <c r="Z16" s="45">
        <v>0.84557031000000005</v>
      </c>
      <c r="AA16" s="46">
        <v>0.26499821800000001</v>
      </c>
      <c r="AB16" s="46">
        <v>0.88612299999999999</v>
      </c>
      <c r="AC16" s="46">
        <v>4.8399999999999999E-2</v>
      </c>
    </row>
    <row r="17" spans="9:29" ht="16.5" thickBot="1">
      <c r="I17">
        <v>12</v>
      </c>
      <c r="J17">
        <f t="shared" si="1"/>
        <v>0.36666666666666664</v>
      </c>
      <c r="K17">
        <f t="shared" si="0"/>
        <v>-0.15141960425696396</v>
      </c>
      <c r="L17">
        <f t="shared" si="2"/>
        <v>0.41602194355876382</v>
      </c>
      <c r="Z17" s="45">
        <v>0.83138144800000002</v>
      </c>
      <c r="AA17" s="46">
        <v>0.28204275499999998</v>
      </c>
      <c r="AB17" s="46">
        <v>0.87792000000000003</v>
      </c>
      <c r="AC17" s="46">
        <v>5.2080000000000001E-2</v>
      </c>
    </row>
    <row r="18" spans="9:29" ht="16.5" thickBot="1">
      <c r="I18">
        <v>13</v>
      </c>
      <c r="J18">
        <f t="shared" si="1"/>
        <v>0.39999999999999997</v>
      </c>
      <c r="K18">
        <f t="shared" si="0"/>
        <v>-0.20555614525359381</v>
      </c>
      <c r="L18">
        <f t="shared" si="2"/>
        <v>0.3560336873872324</v>
      </c>
      <c r="Z18" s="45">
        <v>0.81693329999999997</v>
      </c>
      <c r="AA18" s="46">
        <v>0.298596527</v>
      </c>
      <c r="AB18" s="46">
        <v>0.86979300000000004</v>
      </c>
      <c r="AC18" s="46">
        <v>5.5800000000000002E-2</v>
      </c>
    </row>
    <row r="19" spans="9:29" ht="16.5" thickBot="1">
      <c r="I19">
        <v>14</v>
      </c>
      <c r="J19">
        <f t="shared" si="1"/>
        <v>0.43333333333333329</v>
      </c>
      <c r="K19">
        <f t="shared" si="0"/>
        <v>-0.2453906413349734</v>
      </c>
      <c r="L19">
        <f t="shared" si="2"/>
        <v>0.29244517839995177</v>
      </c>
      <c r="Z19" s="45">
        <v>0.802239696</v>
      </c>
      <c r="AA19" s="46">
        <v>0.31465821100000002</v>
      </c>
      <c r="AB19" s="46">
        <v>0.86174099999999998</v>
      </c>
      <c r="AC19" s="46">
        <v>5.9520000000000003E-2</v>
      </c>
    </row>
    <row r="20" spans="9:29" ht="16.5" thickBot="1">
      <c r="I20">
        <v>15</v>
      </c>
      <c r="J20">
        <f t="shared" si="1"/>
        <v>0.46666666666666662</v>
      </c>
      <c r="K20">
        <f t="shared" si="0"/>
        <v>-0.27156544247664466</v>
      </c>
      <c r="L20">
        <f t="shared" si="2"/>
        <v>0.22787046262264748</v>
      </c>
      <c r="Z20" s="45">
        <v>0.78731436200000005</v>
      </c>
      <c r="AA20" s="46">
        <v>0.33022681399999998</v>
      </c>
      <c r="AB20" s="46">
        <v>0.85376399999999997</v>
      </c>
      <c r="AC20" s="46">
        <v>6.3200000000000006E-2</v>
      </c>
    </row>
    <row r="21" spans="9:29" ht="16.5" thickBot="1">
      <c r="I21">
        <v>16</v>
      </c>
      <c r="J21">
        <f t="shared" si="1"/>
        <v>0.49999999999999994</v>
      </c>
      <c r="K21">
        <f t="shared" si="0"/>
        <v>-0.28508949018934726</v>
      </c>
      <c r="L21">
        <f t="shared" si="2"/>
        <v>0.16459649390395295</v>
      </c>
      <c r="Z21" s="45">
        <v>0.77217091599999998</v>
      </c>
      <c r="AA21" s="46">
        <v>0.34530167099999998</v>
      </c>
      <c r="AB21" s="46">
        <v>0.84586099999999997</v>
      </c>
      <c r="AC21" s="46">
        <v>6.6960000000000006E-2</v>
      </c>
    </row>
    <row r="22" spans="9:29" ht="16.5" thickBot="1">
      <c r="I22">
        <v>17</v>
      </c>
      <c r="J22">
        <f t="shared" si="1"/>
        <v>0.53333333333333333</v>
      </c>
      <c r="K22">
        <f t="shared" si="0"/>
        <v>-0.28725422855512495</v>
      </c>
      <c r="L22">
        <f t="shared" si="2"/>
        <v>0.10455198886116611</v>
      </c>
      <c r="Z22" s="45">
        <v>0.75682286499999996</v>
      </c>
      <c r="AA22" s="46">
        <v>0.35988243800000003</v>
      </c>
      <c r="AB22" s="46">
        <v>0.83803099999999997</v>
      </c>
      <c r="AC22" s="46">
        <v>7.0699999999999999E-2</v>
      </c>
    </row>
    <row r="23" spans="9:29" ht="16.5" thickBot="1">
      <c r="I23">
        <v>18</v>
      </c>
      <c r="J23">
        <f t="shared" si="1"/>
        <v>0.56666666666666665</v>
      </c>
      <c r="K23">
        <f t="shared" si="0"/>
        <v>-0.27955168311530043</v>
      </c>
      <c r="L23">
        <f t="shared" si="2"/>
        <v>4.9292504235690593E-2</v>
      </c>
      <c r="Z23" s="45">
        <v>0.74128359300000002</v>
      </c>
      <c r="AA23" s="46">
        <v>0.37396908699999998</v>
      </c>
      <c r="AB23" s="46">
        <v>0.83027399999999996</v>
      </c>
      <c r="AC23" s="46">
        <v>7.4399999999999994E-2</v>
      </c>
    </row>
    <row r="24" spans="9:29" ht="16.5" thickBot="1">
      <c r="I24">
        <v>19</v>
      </c>
      <c r="J24">
        <f t="shared" si="1"/>
        <v>0.6</v>
      </c>
      <c r="K24">
        <f t="shared" si="0"/>
        <v>-0.26359713811572677</v>
      </c>
      <c r="L24">
        <f t="shared" si="2"/>
        <v>3.2294562648081673E-17</v>
      </c>
      <c r="Z24" s="45">
        <v>0.72556635599999997</v>
      </c>
      <c r="AA24" s="46">
        <v>0.38756189899999999</v>
      </c>
      <c r="AB24" s="46">
        <v>0.82258799999999999</v>
      </c>
      <c r="AC24" s="46">
        <v>7.8100000000000003E-2</v>
      </c>
    </row>
    <row r="25" spans="9:29" ht="16.5" thickBot="1">
      <c r="I25">
        <v>20</v>
      </c>
      <c r="J25">
        <f t="shared" si="1"/>
        <v>0.6333333333333333</v>
      </c>
      <c r="K25">
        <f t="shared" si="0"/>
        <v>-0.2410583547587111</v>
      </c>
      <c r="L25">
        <f t="shared" si="2"/>
        <v>-4.250509186915348E-2</v>
      </c>
      <c r="Z25" s="45">
        <v>0.709684278</v>
      </c>
      <c r="AA25" s="46">
        <v>0.400661463</v>
      </c>
      <c r="AB25" s="46">
        <v>0.81497299999999995</v>
      </c>
      <c r="AC25" s="46">
        <v>8.1839999999999996E-2</v>
      </c>
    </row>
    <row r="26" spans="9:29" ht="16.5" thickBot="1">
      <c r="I26">
        <v>21</v>
      </c>
      <c r="J26">
        <f t="shared" si="1"/>
        <v>0.66666666666666663</v>
      </c>
      <c r="K26">
        <f t="shared" si="0"/>
        <v>-0.21359278771628012</v>
      </c>
      <c r="L26">
        <f t="shared" si="2"/>
        <v>-7.7741416982665693E-2</v>
      </c>
      <c r="Z26" s="45">
        <v>0.69365034699999994</v>
      </c>
      <c r="AA26" s="46">
        <v>0.41326866099999998</v>
      </c>
      <c r="AB26" s="46">
        <v>0.80742899999999995</v>
      </c>
      <c r="AC26" s="46">
        <v>8.5599999999999996E-2</v>
      </c>
    </row>
    <row r="27" spans="9:29" ht="16.5" thickBot="1">
      <c r="I27">
        <v>22</v>
      </c>
      <c r="J27">
        <f t="shared" si="1"/>
        <v>0.7</v>
      </c>
      <c r="K27">
        <f t="shared" si="0"/>
        <v>-0.18279379005690341</v>
      </c>
      <c r="L27">
        <f t="shared" si="2"/>
        <v>-0.10553604389554515</v>
      </c>
      <c r="Z27" s="45">
        <v>0.67747740400000001</v>
      </c>
      <c r="AA27" s="46">
        <v>0.42538467000000002</v>
      </c>
      <c r="AB27" s="46">
        <v>0.79995499999999997</v>
      </c>
      <c r="AC27" s="46">
        <v>8.9279999999999998E-2</v>
      </c>
    </row>
    <row r="28" spans="9:29" ht="16.5" thickBot="1">
      <c r="I28">
        <v>23</v>
      </c>
      <c r="J28">
        <f t="shared" si="1"/>
        <v>0.73333333333333328</v>
      </c>
      <c r="K28">
        <f t="shared" si="0"/>
        <v>-0.15014636096907569</v>
      </c>
      <c r="L28">
        <f t="shared" si="2"/>
        <v>-0.12598775611176202</v>
      </c>
      <c r="Z28" s="45">
        <v>0.66117813999999997</v>
      </c>
      <c r="AA28" s="46">
        <v>0.43701095299999998</v>
      </c>
      <c r="AB28" s="46">
        <v>0.79254999999999998</v>
      </c>
      <c r="AC28" s="46">
        <v>9.2999999999999999E-2</v>
      </c>
    </row>
    <row r="29" spans="9:29" ht="16.5" thickBot="1">
      <c r="I29">
        <v>24</v>
      </c>
      <c r="J29">
        <f t="shared" si="1"/>
        <v>0.76666666666666661</v>
      </c>
      <c r="K29">
        <f t="shared" si="0"/>
        <v>-0.11699259643234362</v>
      </c>
      <c r="L29">
        <f t="shared" si="2"/>
        <v>-0.13942634710517002</v>
      </c>
      <c r="Z29" s="45">
        <v>0.64476509299999996</v>
      </c>
      <c r="AA29" s="46">
        <v>0.44814925100000003</v>
      </c>
      <c r="AB29" s="46">
        <v>0.78521300000000005</v>
      </c>
      <c r="AC29" s="46">
        <v>9.672E-2</v>
      </c>
    </row>
    <row r="30" spans="9:29" ht="16.5" thickBot="1">
      <c r="I30">
        <v>25</v>
      </c>
      <c r="J30">
        <f t="shared" si="1"/>
        <v>0.79999999999999993</v>
      </c>
      <c r="K30">
        <f t="shared" si="0"/>
        <v>-8.4506657703032978E-2</v>
      </c>
      <c r="L30">
        <f t="shared" si="2"/>
        <v>-0.14636982471948509</v>
      </c>
      <c r="Z30" s="45">
        <v>0.62825064100000005</v>
      </c>
      <c r="AA30" s="46">
        <v>0.45880158199999999</v>
      </c>
      <c r="AB30" s="46">
        <v>0.777945</v>
      </c>
      <c r="AC30" s="46">
        <v>0.1004</v>
      </c>
    </row>
    <row r="31" spans="9:29">
      <c r="I31">
        <v>26</v>
      </c>
      <c r="J31">
        <f t="shared" si="1"/>
        <v>0.83333333333333326</v>
      </c>
      <c r="K31">
        <f t="shared" si="0"/>
        <v>-5.3678780910227646E-2</v>
      </c>
      <c r="L31">
        <f t="shared" si="2"/>
        <v>-0.14748123845470199</v>
      </c>
    </row>
    <row r="32" spans="9:29">
      <c r="I32">
        <v>27</v>
      </c>
      <c r="J32">
        <f t="shared" si="1"/>
        <v>0.86666666666666659</v>
      </c>
      <c r="K32">
        <f t="shared" si="0"/>
        <v>-2.530761551459006E-2</v>
      </c>
      <c r="L32">
        <f t="shared" si="2"/>
        <v>-0.14352661976576969</v>
      </c>
    </row>
    <row r="33" spans="9:12">
      <c r="I33">
        <v>28</v>
      </c>
      <c r="J33">
        <f t="shared" si="1"/>
        <v>0.89999999999999991</v>
      </c>
      <c r="K33">
        <f t="shared" si="0"/>
        <v>-1.4507274996755702E-16</v>
      </c>
      <c r="L33">
        <f t="shared" si="2"/>
        <v>-0.13533528323661273</v>
      </c>
    </row>
    <row r="34" spans="9:12">
      <c r="I34">
        <v>29</v>
      </c>
      <c r="J34">
        <f t="shared" si="1"/>
        <v>0.93333333333333324</v>
      </c>
      <c r="K34">
        <f t="shared" si="0"/>
        <v>2.182284181167642E-2</v>
      </c>
      <c r="L34">
        <f t="shared" si="2"/>
        <v>-0.12376348601895396</v>
      </c>
    </row>
    <row r="35" spans="9:12">
      <c r="I35">
        <v>30</v>
      </c>
      <c r="J35">
        <f t="shared" si="1"/>
        <v>0.96666666666666656</v>
      </c>
      <c r="K35">
        <f t="shared" si="0"/>
        <v>3.9913774336751591E-2</v>
      </c>
      <c r="L35">
        <f t="shared" si="2"/>
        <v>-0.10966219371543259</v>
      </c>
    </row>
    <row r="36" spans="9:12">
      <c r="I36">
        <v>31</v>
      </c>
      <c r="J36">
        <f t="shared" si="1"/>
        <v>0.99999999999999989</v>
      </c>
      <c r="K36">
        <f t="shared" si="0"/>
        <v>5.4184011610947887E-2</v>
      </c>
      <c r="L36">
        <f t="shared" si="2"/>
        <v>-9.3849461068063869E-2</v>
      </c>
    </row>
    <row r="37" spans="9:12">
      <c r="I37">
        <v>32</v>
      </c>
      <c r="J37">
        <f t="shared" si="1"/>
        <v>1.0333333333333332</v>
      </c>
      <c r="K37">
        <f t="shared" si="0"/>
        <v>6.4684270776281763E-2</v>
      </c>
      <c r="L37">
        <f t="shared" si="2"/>
        <v>-7.7087712081970475E-2</v>
      </c>
    </row>
    <row r="38" spans="9:12">
      <c r="I38">
        <v>33</v>
      </c>
      <c r="J38">
        <f t="shared" si="1"/>
        <v>1.0666666666666667</v>
      </c>
      <c r="K38">
        <f t="shared" si="0"/>
        <v>7.1583873447974553E-2</v>
      </c>
      <c r="L38">
        <f t="shared" si="2"/>
        <v>-6.0066001808436575E-2</v>
      </c>
    </row>
    <row r="39" spans="9:12">
      <c r="I39">
        <v>34</v>
      </c>
      <c r="J39">
        <f t="shared" si="1"/>
        <v>1.1000000000000001</v>
      </c>
      <c r="K39">
        <f t="shared" si="0"/>
        <v>7.514877372078349E-2</v>
      </c>
      <c r="L39">
        <f t="shared" si="2"/>
        <v>-4.3387164736964585E-2</v>
      </c>
    </row>
    <row r="40" spans="9:12">
      <c r="I40">
        <v>35</v>
      </c>
      <c r="J40">
        <f t="shared" si="1"/>
        <v>1.1333333333333335</v>
      </c>
      <c r="K40">
        <f t="shared" si="0"/>
        <v>7.5719392558771803E-2</v>
      </c>
      <c r="L40">
        <f t="shared" si="2"/>
        <v>-2.7559605048110624E-2</v>
      </c>
    </row>
    <row r="41" spans="9:12">
      <c r="I41">
        <v>36</v>
      </c>
      <c r="J41">
        <f t="shared" si="1"/>
        <v>1.166666666666667</v>
      </c>
      <c r="K41">
        <f t="shared" si="0"/>
        <v>7.3689023624627731E-2</v>
      </c>
      <c r="L41">
        <f t="shared" si="2"/>
        <v>-1.299336304708529E-2</v>
      </c>
    </row>
    <row r="42" spans="9:12">
      <c r="I42">
        <v>37</v>
      </c>
      <c r="J42">
        <f t="shared" si="1"/>
        <v>1.2000000000000004</v>
      </c>
      <c r="K42">
        <f t="shared" si="0"/>
        <v>6.9483451222801487E-2</v>
      </c>
      <c r="L42">
        <f t="shared" si="2"/>
        <v>1.6811559712566895E-16</v>
      </c>
    </row>
    <row r="43" spans="9:12">
      <c r="I43">
        <v>38</v>
      </c>
      <c r="J43">
        <f t="shared" si="1"/>
        <v>1.2333333333333338</v>
      </c>
      <c r="K43">
        <f t="shared" si="0"/>
        <v>6.354229243328173E-2</v>
      </c>
      <c r="L43">
        <f t="shared" si="2"/>
        <v>1.120422057205505E-2</v>
      </c>
    </row>
    <row r="44" spans="9:12">
      <c r="I44">
        <v>39</v>
      </c>
      <c r="J44">
        <f t="shared" si="1"/>
        <v>1.2666666666666673</v>
      </c>
      <c r="K44">
        <f t="shared" si="0"/>
        <v>5.6302447564171236E-2</v>
      </c>
      <c r="L44">
        <f t="shared" si="2"/>
        <v>2.0492415029692217E-2</v>
      </c>
    </row>
    <row r="45" spans="9:12">
      <c r="I45">
        <v>40</v>
      </c>
      <c r="J45">
        <f t="shared" si="1"/>
        <v>1.3000000000000007</v>
      </c>
      <c r="K45">
        <f t="shared" si="0"/>
        <v>4.818391992432651E-2</v>
      </c>
      <c r="L45">
        <f t="shared" si="2"/>
        <v>2.7818999138921573E-2</v>
      </c>
    </row>
    <row r="46" spans="9:12">
      <c r="I46">
        <v>41</v>
      </c>
      <c r="J46">
        <f t="shared" si="1"/>
        <v>1.3333333333333341</v>
      </c>
      <c r="K46">
        <f t="shared" si="0"/>
        <v>3.9578151049938982E-2</v>
      </c>
      <c r="L46">
        <f t="shared" si="2"/>
        <v>3.3210011948682769E-2</v>
      </c>
    </row>
    <row r="47" spans="9:12">
      <c r="I47">
        <v>42</v>
      </c>
      <c r="J47">
        <f t="shared" si="1"/>
        <v>1.3666666666666676</v>
      </c>
      <c r="K47">
        <f t="shared" si="0"/>
        <v>3.0838913600293713E-2</v>
      </c>
      <c r="L47">
        <f t="shared" si="2"/>
        <v>3.6752386074852844E-2</v>
      </c>
    </row>
    <row r="48" spans="9:12">
      <c r="I48">
        <v>43</v>
      </c>
      <c r="J48">
        <f t="shared" si="1"/>
        <v>1.400000000000001</v>
      </c>
      <c r="K48">
        <f t="shared" si="0"/>
        <v>2.2275713122244578E-2</v>
      </c>
      <c r="L48">
        <f t="shared" si="2"/>
        <v>3.8582666902556864E-2</v>
      </c>
    </row>
    <row r="49" spans="9:12">
      <c r="I49">
        <v>44</v>
      </c>
      <c r="J49">
        <f t="shared" si="1"/>
        <v>1.4333333333333345</v>
      </c>
      <c r="K49">
        <f t="shared" si="0"/>
        <v>1.4149573025476833E-2</v>
      </c>
      <c r="L49">
        <f t="shared" si="2"/>
        <v>3.8875632382422483E-2</v>
      </c>
    </row>
    <row r="50" spans="9:12">
      <c r="I50">
        <v>45</v>
      </c>
      <c r="J50">
        <f t="shared" si="1"/>
        <v>1.4666666666666679</v>
      </c>
      <c r="K50">
        <f t="shared" si="0"/>
        <v>6.6710150221788575E-3</v>
      </c>
      <c r="L50">
        <f t="shared" si="2"/>
        <v>3.7833206213680935E-2</v>
      </c>
    </row>
    <row r="51" spans="9:12">
      <c r="I51">
        <v>46</v>
      </c>
      <c r="J51">
        <f t="shared" si="1"/>
        <v>1.5000000000000013</v>
      </c>
      <c r="K51">
        <f t="shared" si="0"/>
        <v>-2.7423735486254629E-16</v>
      </c>
      <c r="L51">
        <f t="shared" si="2"/>
        <v>3.5673993347252297E-2</v>
      </c>
    </row>
    <row r="52" spans="9:12">
      <c r="I52">
        <v>47</v>
      </c>
      <c r="J52">
        <f t="shared" si="1"/>
        <v>1.5333333333333348</v>
      </c>
      <c r="K52">
        <f t="shared" si="0"/>
        <v>-5.7524386471103353E-3</v>
      </c>
      <c r="L52">
        <f t="shared" si="2"/>
        <v>3.2623700717821877E-2</v>
      </c>
    </row>
    <row r="53" spans="9:12">
      <c r="I53">
        <v>48</v>
      </c>
      <c r="J53">
        <f t="shared" si="1"/>
        <v>1.5666666666666682</v>
      </c>
      <c r="K53">
        <f t="shared" si="0"/>
        <v>-1.0521156686564875E-2</v>
      </c>
      <c r="L53">
        <f t="shared" si="2"/>
        <v>2.890664042288027E-2</v>
      </c>
    </row>
    <row r="54" spans="9:12">
      <c r="I54">
        <v>49</v>
      </c>
      <c r="J54">
        <f t="shared" si="1"/>
        <v>1.6000000000000016</v>
      </c>
      <c r="K54">
        <f t="shared" si="0"/>
        <v>-1.4282750392275379E-2</v>
      </c>
      <c r="L54">
        <f t="shared" si="2"/>
        <v>2.4738449351244713E-2</v>
      </c>
    </row>
    <row r="55" spans="9:12">
      <c r="I55">
        <v>50</v>
      </c>
      <c r="J55">
        <f t="shared" si="1"/>
        <v>1.6333333333333351</v>
      </c>
      <c r="K55">
        <f t="shared" si="0"/>
        <v>-1.7050588657730733E-2</v>
      </c>
      <c r="L55">
        <f t="shared" si="2"/>
        <v>2.0320100288696297E-2</v>
      </c>
    </row>
    <row r="56" spans="9:12">
      <c r="I56">
        <v>51</v>
      </c>
      <c r="J56">
        <f t="shared" si="1"/>
        <v>1.6666666666666685</v>
      </c>
      <c r="K56">
        <f t="shared" si="0"/>
        <v>-1.8869304176124532E-2</v>
      </c>
      <c r="L56">
        <f t="shared" si="2"/>
        <v>1.5833226174757704E-2</v>
      </c>
    </row>
    <row r="57" spans="9:12">
      <c r="I57">
        <v>52</v>
      </c>
      <c r="J57">
        <f t="shared" si="1"/>
        <v>1.700000000000002</v>
      </c>
      <c r="K57">
        <f t="shared" si="0"/>
        <v>-1.9809001685704902E-2</v>
      </c>
      <c r="L57">
        <f t="shared" si="2"/>
        <v>1.1436732455619188E-2</v>
      </c>
    </row>
    <row r="58" spans="9:12">
      <c r="I58">
        <v>53</v>
      </c>
      <c r="J58">
        <f t="shared" si="1"/>
        <v>1.7333333333333354</v>
      </c>
      <c r="K58">
        <f t="shared" si="0"/>
        <v>-1.9959415178353493E-2</v>
      </c>
      <c r="L58">
        <f t="shared" si="2"/>
        <v>7.2646330182814739E-3</v>
      </c>
    </row>
    <row r="59" spans="9:12">
      <c r="I59">
        <v>54</v>
      </c>
      <c r="J59">
        <f t="shared" si="1"/>
        <v>1.7666666666666688</v>
      </c>
      <c r="K59">
        <f t="shared" si="0"/>
        <v>-1.9424215737993997E-2</v>
      </c>
      <c r="L59">
        <f t="shared" si="2"/>
        <v>3.4250133137101193E-3</v>
      </c>
    </row>
    <row r="60" spans="9:12">
      <c r="I60">
        <v>55</v>
      </c>
      <c r="J60">
        <f t="shared" si="1"/>
        <v>1.8000000000000023</v>
      </c>
      <c r="K60">
        <f t="shared" si="0"/>
        <v>-1.8315638888734085E-2</v>
      </c>
      <c r="L60">
        <f t="shared" si="2"/>
        <v>-2.2101395985035693E-16</v>
      </c>
    </row>
    <row r="61" spans="9:12">
      <c r="I61">
        <v>56</v>
      </c>
      <c r="J61">
        <f t="shared" si="1"/>
        <v>1.8333333333333357</v>
      </c>
      <c r="K61">
        <f t="shared" si="0"/>
        <v>-1.6749566434725565E-2</v>
      </c>
      <c r="L61">
        <f t="shared" si="2"/>
        <v>-2.9534004776112432E-3</v>
      </c>
    </row>
    <row r="62" spans="9:12">
      <c r="I62">
        <v>57</v>
      </c>
      <c r="J62">
        <f t="shared" si="1"/>
        <v>1.8666666666666691</v>
      </c>
      <c r="K62">
        <f t="shared" si="0"/>
        <v>-1.4841164046826212E-2</v>
      </c>
      <c r="L62">
        <f t="shared" si="2"/>
        <v>-5.4017419549066727E-3</v>
      </c>
    </row>
    <row r="63" spans="9:12">
      <c r="I63">
        <v>58</v>
      </c>
      <c r="J63">
        <f t="shared" si="1"/>
        <v>1.9000000000000026</v>
      </c>
      <c r="K63">
        <f t="shared" si="0"/>
        <v>-1.2701143395249704E-2</v>
      </c>
      <c r="L63">
        <f t="shared" si="2"/>
        <v>-7.3330085582636777E-3</v>
      </c>
    </row>
    <row r="64" spans="9:12">
      <c r="I64">
        <v>59</v>
      </c>
      <c r="J64">
        <f t="shared" si="1"/>
        <v>1.933333333333336</v>
      </c>
      <c r="K64">
        <f t="shared" si="0"/>
        <v>-1.0432687348675725E-2</v>
      </c>
      <c r="L64">
        <f t="shared" si="2"/>
        <v>-8.7540641064619406E-3</v>
      </c>
    </row>
    <row r="65" spans="9:12">
      <c r="I65">
        <v>60</v>
      </c>
      <c r="J65">
        <f t="shared" si="1"/>
        <v>1.9666666666666694</v>
      </c>
      <c r="K65">
        <f t="shared" si="0"/>
        <v>-8.1290493676354578E-3</v>
      </c>
      <c r="L65">
        <f t="shared" si="2"/>
        <v>-9.6878237882555354E-3</v>
      </c>
    </row>
    <row r="66" spans="9:12">
      <c r="I66">
        <v>61</v>
      </c>
      <c r="J66">
        <f t="shared" si="1"/>
        <v>2.0000000000000027</v>
      </c>
      <c r="K66">
        <f t="shared" si="0"/>
        <v>-5.8718142285105216E-3</v>
      </c>
      <c r="L66">
        <f t="shared" si="2"/>
        <v>-1.0170280576386369E-2</v>
      </c>
    </row>
    <row r="67" spans="9:12">
      <c r="I67">
        <v>62</v>
      </c>
      <c r="J67">
        <f t="shared" si="1"/>
        <v>2.0333333333333359</v>
      </c>
      <c r="K67">
        <f t="shared" si="0"/>
        <v>-3.729786955075096E-3</v>
      </c>
      <c r="L67">
        <f t="shared" si="2"/>
        <v>-1.0247505438445634E-2</v>
      </c>
    </row>
    <row r="68" spans="9:12">
      <c r="I68">
        <v>63</v>
      </c>
      <c r="J68">
        <f t="shared" si="1"/>
        <v>2.0666666666666691</v>
      </c>
      <c r="K68">
        <f t="shared" si="0"/>
        <v>-1.7584604681733023E-3</v>
      </c>
      <c r="L68">
        <f t="shared" si="2"/>
        <v>-9.9727248836684081E-3</v>
      </c>
    </row>
    <row r="69" spans="9:12">
      <c r="I69">
        <v>64</v>
      </c>
      <c r="J69">
        <f t="shared" si="1"/>
        <v>2.1000000000000023</v>
      </c>
      <c r="K69">
        <f t="shared" si="0"/>
        <v>1.128963125258252E-16</v>
      </c>
      <c r="L69">
        <f t="shared" si="2"/>
        <v>-9.4035625514951628E-3</v>
      </c>
    </row>
    <row r="70" spans="9:12">
      <c r="I70">
        <v>65</v>
      </c>
      <c r="J70">
        <f t="shared" si="1"/>
        <v>2.1333333333333355</v>
      </c>
      <c r="K70">
        <f t="shared" si="0"/>
        <v>1.5163263645646293E-3</v>
      </c>
      <c r="L70">
        <f t="shared" si="2"/>
        <v>-8.5995141439618051E-3</v>
      </c>
    </row>
    <row r="71" spans="9:12">
      <c r="I71">
        <v>66</v>
      </c>
      <c r="J71">
        <f t="shared" si="1"/>
        <v>2.1666666666666687</v>
      </c>
      <c r="K71">
        <f t="shared" ref="K71:K134" si="3">(EXP(1)^(-J71/$D$6))*COS((2*PI()*J71)/$D$2)</f>
        <v>2.773346792245667E-3</v>
      </c>
      <c r="L71">
        <f t="shared" si="2"/>
        <v>-7.6197076880116042E-3</v>
      </c>
    </row>
    <row r="72" spans="9:12">
      <c r="I72">
        <v>67</v>
      </c>
      <c r="J72">
        <f t="shared" ref="J72:J135" si="4">J71+$D$5</f>
        <v>2.200000000000002</v>
      </c>
      <c r="K72">
        <f t="shared" si="3"/>
        <v>3.764892127825061E-3</v>
      </c>
      <c r="L72">
        <f t="shared" ref="L72:L135" si="5">(EXP(1)^(-J72/$D$6))*SIN((2*PI()*J72)/$D$2)</f>
        <v>-6.5209844504089606E-3</v>
      </c>
    </row>
    <row r="73" spans="9:12">
      <c r="I73">
        <v>68</v>
      </c>
      <c r="J73">
        <f t="shared" si="4"/>
        <v>2.2333333333333352</v>
      </c>
      <c r="K73">
        <f t="shared" si="3"/>
        <v>4.4944863733662908E-3</v>
      </c>
      <c r="L73">
        <f t="shared" si="5"/>
        <v>-5.3563202823248956E-3</v>
      </c>
    </row>
    <row r="74" spans="9:12">
      <c r="I74">
        <v>69</v>
      </c>
      <c r="J74">
        <f t="shared" si="4"/>
        <v>2.2666666666666684</v>
      </c>
      <c r="K74">
        <f t="shared" si="3"/>
        <v>4.9738945790615587E-3</v>
      </c>
      <c r="L74">
        <f t="shared" si="5"/>
        <v>-4.1735931068051478E-3</v>
      </c>
    </row>
    <row r="75" spans="9:12">
      <c r="I75">
        <v>70</v>
      </c>
      <c r="J75">
        <f t="shared" si="4"/>
        <v>2.3000000000000016</v>
      </c>
      <c r="K75">
        <f t="shared" si="3"/>
        <v>5.2215961532814199E-3</v>
      </c>
      <c r="L75">
        <f t="shared" si="5"/>
        <v>-3.0146899446964795E-3</v>
      </c>
    </row>
    <row r="76" spans="9:12">
      <c r="I76">
        <v>71</v>
      </c>
      <c r="J76">
        <f t="shared" si="4"/>
        <v>2.3333333333333348</v>
      </c>
      <c r="K76">
        <f t="shared" si="3"/>
        <v>5.2612447194775817E-3</v>
      </c>
      <c r="L76">
        <f t="shared" si="5"/>
        <v>-1.914936473080023E-3</v>
      </c>
    </row>
    <row r="77" spans="9:12">
      <c r="I77">
        <v>72</v>
      </c>
      <c r="J77">
        <f t="shared" si="4"/>
        <v>2.366666666666668</v>
      </c>
      <c r="K77">
        <f t="shared" si="3"/>
        <v>5.1201676786776828E-3</v>
      </c>
      <c r="L77">
        <f t="shared" si="5"/>
        <v>-9.0282370750226974E-4</v>
      </c>
    </row>
    <row r="78" spans="9:12">
      <c r="I78">
        <v>73</v>
      </c>
      <c r="J78">
        <f t="shared" si="4"/>
        <v>2.4000000000000012</v>
      </c>
      <c r="K78">
        <f t="shared" si="3"/>
        <v>4.8279499938314284E-3</v>
      </c>
      <c r="L78">
        <f t="shared" si="5"/>
        <v>3.193866577717196E-17</v>
      </c>
    </row>
    <row r="79" spans="9:12">
      <c r="I79">
        <v>74</v>
      </c>
      <c r="J79">
        <f t="shared" si="4"/>
        <v>2.4333333333333345</v>
      </c>
      <c r="K79">
        <f t="shared" si="3"/>
        <v>4.4151377768729119E-3</v>
      </c>
      <c r="L79">
        <f t="shared" si="5"/>
        <v>7.7850791360790602E-4</v>
      </c>
    </row>
    <row r="80" spans="9:12">
      <c r="I80">
        <v>75</v>
      </c>
      <c r="J80">
        <f t="shared" si="4"/>
        <v>2.4666666666666677</v>
      </c>
      <c r="K80">
        <f t="shared" si="3"/>
        <v>3.9120883690494292E-3</v>
      </c>
      <c r="L80">
        <f t="shared" si="5"/>
        <v>1.4238837201530259E-3</v>
      </c>
    </row>
    <row r="81" spans="9:12">
      <c r="I81">
        <v>76</v>
      </c>
      <c r="J81">
        <f t="shared" si="4"/>
        <v>2.5000000000000009</v>
      </c>
      <c r="K81">
        <f t="shared" si="3"/>
        <v>3.3479850497853173E-3</v>
      </c>
      <c r="L81">
        <f t="shared" si="5"/>
        <v>1.9329600697364144E-3</v>
      </c>
    </row>
    <row r="82" spans="9:12">
      <c r="I82">
        <v>77</v>
      </c>
      <c r="J82">
        <f t="shared" si="4"/>
        <v>2.5333333333333341</v>
      </c>
      <c r="K82">
        <f t="shared" si="3"/>
        <v>2.7500265279671067E-3</v>
      </c>
      <c r="L82">
        <f t="shared" si="5"/>
        <v>2.3075462453449542E-3</v>
      </c>
    </row>
    <row r="83" spans="9:12">
      <c r="I83">
        <v>78</v>
      </c>
      <c r="J83">
        <f t="shared" si="4"/>
        <v>2.5666666666666673</v>
      </c>
      <c r="K83">
        <f t="shared" si="3"/>
        <v>2.1427941489102075E-3</v>
      </c>
      <c r="L83">
        <f t="shared" si="5"/>
        <v>2.5536826251536028E-3</v>
      </c>
    </row>
    <row r="84" spans="9:12">
      <c r="I84">
        <v>79</v>
      </c>
      <c r="J84">
        <f t="shared" si="4"/>
        <v>2.6000000000000005</v>
      </c>
      <c r="K84">
        <f t="shared" si="3"/>
        <v>1.5477934261826092E-3</v>
      </c>
      <c r="L84">
        <f t="shared" si="5"/>
        <v>2.6808568537694099E-3</v>
      </c>
    </row>
    <row r="85" spans="9:12">
      <c r="I85">
        <v>80</v>
      </c>
      <c r="J85">
        <f t="shared" si="4"/>
        <v>2.6333333333333337</v>
      </c>
      <c r="K85">
        <f t="shared" si="3"/>
        <v>9.8316116713919981E-4</v>
      </c>
      <c r="L85">
        <f t="shared" si="5"/>
        <v>2.701213106399617E-3</v>
      </c>
    </row>
    <row r="86" spans="9:12">
      <c r="I86">
        <v>81</v>
      </c>
      <c r="J86">
        <f t="shared" si="4"/>
        <v>2.666666666666667</v>
      </c>
      <c r="K86">
        <f t="shared" si="3"/>
        <v>4.6352514690015416E-4</v>
      </c>
      <c r="L86">
        <f t="shared" si="5"/>
        <v>2.6287817385504944E-3</v>
      </c>
    </row>
    <row r="87" spans="9:12">
      <c r="I87">
        <v>82</v>
      </c>
      <c r="J87">
        <f t="shared" si="4"/>
        <v>2.7</v>
      </c>
      <c r="K87">
        <f t="shared" si="3"/>
        <v>1.3665777297048759E-18</v>
      </c>
      <c r="L87">
        <f t="shared" si="5"/>
        <v>2.4787521766663594E-3</v>
      </c>
    </row>
    <row r="88" spans="9:12">
      <c r="I88">
        <v>83</v>
      </c>
      <c r="J88">
        <f t="shared" si="4"/>
        <v>2.7333333333333334</v>
      </c>
      <c r="K88">
        <f t="shared" si="3"/>
        <v>-3.9969929014863797E-4</v>
      </c>
      <c r="L88">
        <f t="shared" si="5"/>
        <v>2.2668073175340607E-3</v>
      </c>
    </row>
    <row r="89" spans="9:12">
      <c r="I89">
        <v>84</v>
      </c>
      <c r="J89">
        <f t="shared" si="4"/>
        <v>2.7666666666666666</v>
      </c>
      <c r="K89">
        <f t="shared" si="3"/>
        <v>-7.3104627743836694E-4</v>
      </c>
      <c r="L89">
        <f t="shared" si="5"/>
        <v>2.0085331398382784E-3</v>
      </c>
    </row>
    <row r="90" spans="9:12">
      <c r="I90">
        <v>85</v>
      </c>
      <c r="J90">
        <f t="shared" si="4"/>
        <v>2.8</v>
      </c>
      <c r="K90">
        <f t="shared" si="3"/>
        <v>-9.9241479020910437E-4</v>
      </c>
      <c r="L90">
        <f t="shared" si="5"/>
        <v>1.7189128388249747E-3</v>
      </c>
    </row>
    <row r="91" spans="9:12">
      <c r="I91">
        <v>86</v>
      </c>
      <c r="J91">
        <f t="shared" si="4"/>
        <v>2.833333333333333</v>
      </c>
      <c r="K91">
        <f t="shared" si="3"/>
        <v>-1.1847337453194764E-3</v>
      </c>
      <c r="L91">
        <f t="shared" si="5"/>
        <v>1.4119106972520835E-3</v>
      </c>
    </row>
    <row r="92" spans="9:12">
      <c r="I92">
        <v>87</v>
      </c>
      <c r="J92">
        <f t="shared" si="4"/>
        <v>2.8666666666666663</v>
      </c>
      <c r="K92">
        <f t="shared" si="3"/>
        <v>-1.3111043763299485E-3</v>
      </c>
      <c r="L92">
        <f t="shared" si="5"/>
        <v>1.1001471986133813E-3</v>
      </c>
    </row>
    <row r="93" spans="9:12">
      <c r="I93">
        <v>88</v>
      </c>
      <c r="J93">
        <f t="shared" si="4"/>
        <v>2.8999999999999995</v>
      </c>
      <c r="K93">
        <f t="shared" si="3"/>
        <v>-1.3763978024010665E-3</v>
      </c>
      <c r="L93">
        <f t="shared" si="5"/>
        <v>7.9466364172827179E-4</v>
      </c>
    </row>
    <row r="94" spans="9:12">
      <c r="I94">
        <v>89</v>
      </c>
      <c r="J94">
        <f t="shared" si="4"/>
        <v>2.9333333333333327</v>
      </c>
      <c r="K94">
        <f t="shared" si="3"/>
        <v>-1.3868490509807716E-3</v>
      </c>
      <c r="L94">
        <f t="shared" si="5"/>
        <v>5.0477177397733491E-4</v>
      </c>
    </row>
    <row r="95" spans="9:12">
      <c r="I95">
        <v>90</v>
      </c>
      <c r="J95">
        <f t="shared" si="4"/>
        <v>2.9666666666666659</v>
      </c>
      <c r="K95">
        <f t="shared" si="3"/>
        <v>-1.3496615467720851E-3</v>
      </c>
      <c r="L95">
        <f t="shared" si="5"/>
        <v>2.3798174552064395E-4</v>
      </c>
    </row>
    <row r="96" spans="9:12">
      <c r="I96">
        <v>91</v>
      </c>
      <c r="J96">
        <f t="shared" si="4"/>
        <v>2.9999999999999991</v>
      </c>
      <c r="K96">
        <f t="shared" si="3"/>
        <v>-1.2726338013398114E-3</v>
      </c>
      <c r="L96">
        <f t="shared" si="5"/>
        <v>7.5615379388737177E-18</v>
      </c>
    </row>
    <row r="97" spans="9:12">
      <c r="I97">
        <v>92</v>
      </c>
      <c r="J97">
        <f t="shared" si="4"/>
        <v>3.0333333333333323</v>
      </c>
      <c r="K97">
        <f t="shared" si="3"/>
        <v>-1.163817682370339E-3</v>
      </c>
      <c r="L97">
        <f t="shared" si="5"/>
        <v>-2.0521245802747998E-4</v>
      </c>
    </row>
    <row r="98" spans="9:12">
      <c r="I98">
        <v>93</v>
      </c>
      <c r="J98">
        <f t="shared" si="4"/>
        <v>3.0666666666666655</v>
      </c>
      <c r="K98">
        <f t="shared" si="3"/>
        <v>-1.0312152981372604E-3</v>
      </c>
      <c r="L98">
        <f t="shared" si="5"/>
        <v>-3.753316736419009E-4</v>
      </c>
    </row>
    <row r="99" spans="9:12">
      <c r="I99">
        <v>94</v>
      </c>
      <c r="J99">
        <f t="shared" si="4"/>
        <v>3.0999999999999988</v>
      </c>
      <c r="K99">
        <f t="shared" si="3"/>
        <v>-8.8251927757765749E-4</v>
      </c>
      <c r="L99">
        <f t="shared" si="5"/>
        <v>-5.09522742474489E-4</v>
      </c>
    </row>
    <row r="100" spans="9:12">
      <c r="I100">
        <v>95</v>
      </c>
      <c r="J100">
        <f t="shared" si="4"/>
        <v>3.133333333333332</v>
      </c>
      <c r="K100">
        <f t="shared" si="3"/>
        <v>-7.2489912251446915E-4</v>
      </c>
      <c r="L100">
        <f t="shared" si="5"/>
        <v>-6.0826258634261437E-4</v>
      </c>
    </row>
    <row r="101" spans="9:12">
      <c r="I101">
        <v>96</v>
      </c>
      <c r="J101">
        <f t="shared" si="4"/>
        <v>3.1666666666666652</v>
      </c>
      <c r="K101">
        <f t="shared" si="3"/>
        <v>-5.6483440522386277E-4</v>
      </c>
      <c r="L101">
        <f t="shared" si="5"/>
        <v>-6.7314343164634515E-4</v>
      </c>
    </row>
    <row r="102" spans="9:12">
      <c r="I102">
        <v>97</v>
      </c>
      <c r="J102">
        <f t="shared" si="4"/>
        <v>3.1999999999999984</v>
      </c>
      <c r="K102">
        <f t="shared" si="3"/>
        <v>-4.0799391753608188E-4</v>
      </c>
      <c r="L102">
        <f t="shared" si="5"/>
        <v>-7.0666619435154592E-4</v>
      </c>
    </row>
    <row r="103" spans="9:12">
      <c r="I103">
        <v>98</v>
      </c>
      <c r="J103">
        <f t="shared" si="4"/>
        <v>3.2333333333333316</v>
      </c>
      <c r="K103">
        <f t="shared" si="3"/>
        <v>-2.591584699644197E-4</v>
      </c>
      <c r="L103">
        <f t="shared" si="5"/>
        <v>-7.1203204428763175E-4</v>
      </c>
    </row>
    <row r="104" spans="9:12">
      <c r="I104">
        <v>99</v>
      </c>
      <c r="J104">
        <f t="shared" si="4"/>
        <v>3.2666666666666648</v>
      </c>
      <c r="K104">
        <f t="shared" si="3"/>
        <v>-1.2218390216756051E-4</v>
      </c>
      <c r="L104">
        <f t="shared" si="5"/>
        <v>-6.9293934301279693E-4</v>
      </c>
    </row>
    <row r="105" spans="9:12">
      <c r="I105">
        <v>100</v>
      </c>
      <c r="J105">
        <f t="shared" si="4"/>
        <v>3.299999999999998</v>
      </c>
      <c r="K105">
        <f t="shared" si="3"/>
        <v>-6.2435627572548022E-18</v>
      </c>
      <c r="L105">
        <f t="shared" si="5"/>
        <v>-6.5339197986738354E-4</v>
      </c>
    </row>
    <row r="106" spans="9:12">
      <c r="I106">
        <v>101</v>
      </c>
      <c r="J106">
        <f t="shared" si="4"/>
        <v>3.3333333333333313</v>
      </c>
      <c r="K106">
        <f t="shared" si="3"/>
        <v>1.0535958899006251E-4</v>
      </c>
      <c r="L106">
        <f t="shared" si="5"/>
        <v>-5.9752392156176991E-4</v>
      </c>
    </row>
    <row r="107" spans="9:12">
      <c r="I107">
        <v>102</v>
      </c>
      <c r="J107">
        <f t="shared" si="4"/>
        <v>3.3666666666666645</v>
      </c>
      <c r="K107">
        <f t="shared" si="3"/>
        <v>1.9270170656290341E-4</v>
      </c>
      <c r="L107">
        <f t="shared" si="5"/>
        <v>-5.2944358747196993E-4</v>
      </c>
    </row>
    <row r="108" spans="9:12">
      <c r="I108">
        <v>103</v>
      </c>
      <c r="J108">
        <f t="shared" si="4"/>
        <v>3.3999999999999977</v>
      </c>
      <c r="K108">
        <f t="shared" si="3"/>
        <v>2.6159769852283563E-4</v>
      </c>
      <c r="L108">
        <f t="shared" si="5"/>
        <v>-4.5310050498464775E-4</v>
      </c>
    </row>
    <row r="109" spans="9:12">
      <c r="I109">
        <v>104</v>
      </c>
      <c r="J109">
        <f t="shared" si="4"/>
        <v>3.4333333333333309</v>
      </c>
      <c r="K109">
        <f t="shared" si="3"/>
        <v>3.122924246953371E-4</v>
      </c>
      <c r="L109">
        <f t="shared" si="5"/>
        <v>-3.7217561907063528E-4</v>
      </c>
    </row>
    <row r="110" spans="9:12">
      <c r="I110">
        <v>105</v>
      </c>
      <c r="J110">
        <f t="shared" si="4"/>
        <v>3.4666666666666641</v>
      </c>
      <c r="K110">
        <f t="shared" si="3"/>
        <v>3.4560336137157724E-4</v>
      </c>
      <c r="L110">
        <f t="shared" si="5"/>
        <v>-2.8999565306052702E-4</v>
      </c>
    </row>
    <row r="111" spans="9:12">
      <c r="I111">
        <v>106</v>
      </c>
      <c r="J111">
        <f t="shared" si="4"/>
        <v>3.4999999999999973</v>
      </c>
      <c r="K111">
        <f t="shared" si="3"/>
        <v>3.6281452162169623E-4</v>
      </c>
      <c r="L111">
        <f t="shared" si="5"/>
        <v>-2.0947106172419856E-4</v>
      </c>
    </row>
    <row r="112" spans="9:12">
      <c r="I112">
        <v>107</v>
      </c>
      <c r="J112">
        <f t="shared" si="4"/>
        <v>3.5333333333333306</v>
      </c>
      <c r="K112">
        <f t="shared" si="3"/>
        <v>3.6556944083704297E-4</v>
      </c>
      <c r="L112">
        <f t="shared" si="5"/>
        <v>-1.3305639502202913E-4</v>
      </c>
    </row>
    <row r="113" spans="9:12">
      <c r="I113">
        <v>108</v>
      </c>
      <c r="J113">
        <f t="shared" si="4"/>
        <v>3.5666666666666638</v>
      </c>
      <c r="K113">
        <f t="shared" si="3"/>
        <v>3.5576692115396776E-4</v>
      </c>
      <c r="L113">
        <f t="shared" si="5"/>
        <v>-6.2731307043031062E-5</v>
      </c>
    </row>
    <row r="114" spans="9:12">
      <c r="I114">
        <v>109</v>
      </c>
      <c r="J114">
        <f t="shared" si="4"/>
        <v>3.599999999999997</v>
      </c>
      <c r="K114">
        <f t="shared" si="3"/>
        <v>3.3546262790251424E-4</v>
      </c>
      <c r="L114">
        <f t="shared" si="5"/>
        <v>-5.0138055796551104E-18</v>
      </c>
    </row>
    <row r="115" spans="9:12">
      <c r="I115">
        <v>110</v>
      </c>
      <c r="J115">
        <f t="shared" si="4"/>
        <v>3.6333333333333302</v>
      </c>
      <c r="K115">
        <f t="shared" si="3"/>
        <v>3.0677901036130131E-4</v>
      </c>
      <c r="L115">
        <f t="shared" si="5"/>
        <v>5.4093416641734363E-5</v>
      </c>
    </row>
    <row r="116" spans="9:12">
      <c r="I116">
        <v>111</v>
      </c>
      <c r="J116">
        <f t="shared" si="4"/>
        <v>3.6666666666666634</v>
      </c>
      <c r="K116">
        <f t="shared" si="3"/>
        <v>2.7182540137014004E-4</v>
      </c>
      <c r="L116">
        <f t="shared" si="5"/>
        <v>9.8936355016189612E-5</v>
      </c>
    </row>
    <row r="117" spans="9:12">
      <c r="I117">
        <v>112</v>
      </c>
      <c r="J117">
        <f t="shared" si="4"/>
        <v>3.6999999999999966</v>
      </c>
      <c r="K117">
        <f t="shared" si="3"/>
        <v>2.3262955590143224E-4</v>
      </c>
      <c r="L117">
        <f t="shared" si="5"/>
        <v>1.3430873672114907E-4</v>
      </c>
    </row>
    <row r="118" spans="9:12">
      <c r="I118">
        <v>113</v>
      </c>
      <c r="J118">
        <f t="shared" si="4"/>
        <v>3.7333333333333298</v>
      </c>
      <c r="K118">
        <f t="shared" si="3"/>
        <v>1.9108133411741828E-4</v>
      </c>
      <c r="L118">
        <f t="shared" si="5"/>
        <v>1.60336276982782E-4</v>
      </c>
    </row>
    <row r="119" spans="9:12">
      <c r="I119">
        <v>114</v>
      </c>
      <c r="J119">
        <f t="shared" si="4"/>
        <v>3.7666666666666631</v>
      </c>
      <c r="K119">
        <f t="shared" si="3"/>
        <v>1.4888873272631228E-4</v>
      </c>
      <c r="L119">
        <f t="shared" si="5"/>
        <v>1.7743868212337477E-4</v>
      </c>
    </row>
    <row r="120" spans="9:12">
      <c r="I120">
        <v>115</v>
      </c>
      <c r="J120">
        <f t="shared" si="4"/>
        <v>3.7999999999999963</v>
      </c>
      <c r="K120">
        <f t="shared" si="3"/>
        <v>1.0754602903113755E-4</v>
      </c>
      <c r="L120">
        <f t="shared" si="5"/>
        <v>1.8627518643419923E-4</v>
      </c>
    </row>
    <row r="121" spans="9:12">
      <c r="I121">
        <v>116</v>
      </c>
      <c r="J121">
        <f t="shared" si="4"/>
        <v>3.8333333333333295</v>
      </c>
      <c r="K121">
        <f t="shared" si="3"/>
        <v>6.8313431001073909E-5</v>
      </c>
      <c r="L121">
        <f t="shared" si="5"/>
        <v>1.8768960912091028E-4</v>
      </c>
    </row>
    <row r="122" spans="9:12">
      <c r="I122">
        <v>117</v>
      </c>
      <c r="J122">
        <f t="shared" si="4"/>
        <v>3.8666666666666627</v>
      </c>
      <c r="K122">
        <f t="shared" si="3"/>
        <v>3.2207326935183046E-5</v>
      </c>
      <c r="L122">
        <f t="shared" si="5"/>
        <v>1.8265682770596587E-4</v>
      </c>
    </row>
    <row r="123" spans="9:12">
      <c r="I123">
        <v>118</v>
      </c>
      <c r="J123">
        <f t="shared" si="4"/>
        <v>3.8999999999999959</v>
      </c>
      <c r="K123">
        <f t="shared" si="3"/>
        <v>3.5025619577338259E-18</v>
      </c>
      <c r="L123">
        <f t="shared" si="5"/>
        <v>1.7223225596081168E-4</v>
      </c>
    </row>
    <row r="124" spans="9:12">
      <c r="I124">
        <v>119</v>
      </c>
      <c r="J124">
        <f t="shared" si="4"/>
        <v>3.9333333333333291</v>
      </c>
      <c r="K124">
        <f t="shared" si="3"/>
        <v>-2.777248613082759E-5</v>
      </c>
      <c r="L124">
        <f t="shared" si="5"/>
        <v>1.5750559567936969E-4</v>
      </c>
    </row>
    <row r="125" spans="9:12">
      <c r="I125">
        <v>120</v>
      </c>
      <c r="J125">
        <f t="shared" si="4"/>
        <v>3.9666666666666623</v>
      </c>
      <c r="K125">
        <f t="shared" si="3"/>
        <v>-5.0795618359997169E-5</v>
      </c>
      <c r="L125">
        <f t="shared" si="5"/>
        <v>1.3955981445133586E-4</v>
      </c>
    </row>
    <row r="126" spans="9:12">
      <c r="I126">
        <v>121</v>
      </c>
      <c r="J126">
        <f t="shared" si="4"/>
        <v>3.9999999999999956</v>
      </c>
      <c r="K126">
        <f t="shared" si="3"/>
        <v>-6.8956404668278767E-5</v>
      </c>
      <c r="L126">
        <f t="shared" si="5"/>
        <v>1.194359963927453E-4</v>
      </c>
    </row>
    <row r="127" spans="9:12">
      <c r="I127">
        <v>122</v>
      </c>
      <c r="J127">
        <f t="shared" si="4"/>
        <v>4.0333333333333288</v>
      </c>
      <c r="K127">
        <f t="shared" si="3"/>
        <v>-8.2319389404911632E-5</v>
      </c>
      <c r="L127">
        <f t="shared" si="5"/>
        <v>9.8104428063469404E-5</v>
      </c>
    </row>
    <row r="128" spans="9:12">
      <c r="I128">
        <v>123</v>
      </c>
      <c r="J128">
        <f t="shared" si="4"/>
        <v>4.066666666666662</v>
      </c>
      <c r="K128">
        <f t="shared" si="3"/>
        <v>-9.1100056980722785E-5</v>
      </c>
      <c r="L128">
        <f t="shared" si="5"/>
        <v>7.6442024212757556E-5</v>
      </c>
    </row>
    <row r="129" spans="9:12">
      <c r="I129">
        <v>124</v>
      </c>
      <c r="J129">
        <f t="shared" si="4"/>
        <v>4.0999999999999952</v>
      </c>
      <c r="K129">
        <f t="shared" si="3"/>
        <v>-9.5636869566305453E-5</v>
      </c>
      <c r="L129">
        <f t="shared" si="5"/>
        <v>5.521597238856279E-5</v>
      </c>
    </row>
    <row r="130" spans="9:12">
      <c r="I130">
        <v>125</v>
      </c>
      <c r="J130">
        <f t="shared" si="4"/>
        <v>4.1333333333333284</v>
      </c>
      <c r="K130">
        <f t="shared" si="3"/>
        <v>-9.6363058387211121E-5</v>
      </c>
      <c r="L130">
        <f t="shared" si="5"/>
        <v>3.5073284935803733E-5</v>
      </c>
    </row>
    <row r="131" spans="9:12">
      <c r="I131">
        <v>126</v>
      </c>
      <c r="J131">
        <f t="shared" si="4"/>
        <v>4.1666666666666616</v>
      </c>
      <c r="K131">
        <f t="shared" si="3"/>
        <v>-9.3779142252429601E-5</v>
      </c>
      <c r="L131">
        <f t="shared" si="5"/>
        <v>1.6535793006803358E-5</v>
      </c>
    </row>
    <row r="132" spans="9:12">
      <c r="I132">
        <v>127</v>
      </c>
      <c r="J132">
        <f t="shared" si="4"/>
        <v>4.1999999999999948</v>
      </c>
      <c r="K132">
        <f t="shared" si="3"/>
        <v>-8.8426988659884127E-5</v>
      </c>
      <c r="L132">
        <f t="shared" si="5"/>
        <v>2.2749257372799652E-18</v>
      </c>
    </row>
    <row r="133" spans="9:12">
      <c r="I133">
        <v>128</v>
      </c>
      <c r="J133">
        <f t="shared" si="4"/>
        <v>4.2333333333333281</v>
      </c>
      <c r="K133">
        <f t="shared" si="3"/>
        <v>-8.0866069165214512E-5</v>
      </c>
      <c r="L133">
        <f t="shared" si="5"/>
        <v>-1.4258869817661717E-5</v>
      </c>
    </row>
    <row r="134" spans="9:12">
      <c r="I134">
        <v>129</v>
      </c>
      <c r="J134">
        <f t="shared" si="4"/>
        <v>4.2666666666666613</v>
      </c>
      <c r="K134">
        <f t="shared" si="3"/>
        <v>-7.1652397868328288E-5</v>
      </c>
      <c r="L134">
        <f t="shared" si="5"/>
        <v>-2.6079340037868464E-5</v>
      </c>
    </row>
    <row r="135" spans="9:12">
      <c r="I135">
        <v>130</v>
      </c>
      <c r="J135">
        <f t="shared" si="4"/>
        <v>4.2999999999999945</v>
      </c>
      <c r="K135">
        <f t="shared" ref="K135:K198" si="6">(EXP(1)^(-J135/$D$6))*COS((2*PI()*J135)/$D$2)</f>
        <v>-6.1320485176750666E-5</v>
      </c>
      <c r="L135">
        <f t="shared" si="5"/>
        <v>-3.5403398623633017E-5</v>
      </c>
    </row>
    <row r="136" spans="9:12">
      <c r="I136">
        <v>131</v>
      </c>
      <c r="J136">
        <f t="shared" ref="J136:J199" si="7">J135+$D$5</f>
        <v>4.3333333333333277</v>
      </c>
      <c r="K136">
        <f t="shared" si="6"/>
        <v>-5.0368492820687135E-5</v>
      </c>
      <c r="L136">
        <f t="shared" ref="L136:L199" si="8">(EXP(1)^(-J136/$D$6))*SIN((2*PI()*J136)/$D$2)</f>
        <v>-4.2264183748791472E-5</v>
      </c>
    </row>
    <row r="137" spans="9:12">
      <c r="I137">
        <v>132</v>
      </c>
      <c r="J137">
        <f t="shared" si="7"/>
        <v>4.3666666666666609</v>
      </c>
      <c r="K137">
        <f t="shared" si="6"/>
        <v>-3.9246643844333971E-5</v>
      </c>
      <c r="L137">
        <f t="shared" si="8"/>
        <v>-4.6772328798747566E-5</v>
      </c>
    </row>
    <row r="138" spans="9:12">
      <c r="I138">
        <v>133</v>
      </c>
      <c r="J138">
        <f t="shared" si="7"/>
        <v>4.3999999999999941</v>
      </c>
      <c r="K138">
        <f t="shared" si="6"/>
        <v>-2.8348825468319384E-5</v>
      </c>
      <c r="L138">
        <f t="shared" si="8"/>
        <v>-4.9101606046028286E-5</v>
      </c>
    </row>
    <row r="139" spans="9:12">
      <c r="I139">
        <v>134</v>
      </c>
      <c r="J139">
        <f t="shared" si="7"/>
        <v>4.4333333333333274</v>
      </c>
      <c r="K139">
        <f t="shared" si="6"/>
        <v>-1.8007224906749866E-5</v>
      </c>
      <c r="L139">
        <f t="shared" si="8"/>
        <v>-4.9474443818331398E-5</v>
      </c>
    </row>
    <row r="140" spans="9:12">
      <c r="I140">
        <v>135</v>
      </c>
      <c r="J140">
        <f t="shared" si="7"/>
        <v>4.4666666666666606</v>
      </c>
      <c r="K140">
        <f t="shared" si="6"/>
        <v>-8.4897592064723708E-6</v>
      </c>
      <c r="L140">
        <f t="shared" si="8"/>
        <v>-4.8147817040590124E-5</v>
      </c>
    </row>
    <row r="141" spans="9:12">
      <c r="I141">
        <v>136</v>
      </c>
      <c r="J141">
        <f t="shared" si="7"/>
        <v>4.4999999999999938</v>
      </c>
      <c r="K141">
        <f t="shared" si="6"/>
        <v>-1.4127063279630973E-18</v>
      </c>
      <c r="L141">
        <f t="shared" si="8"/>
        <v>-4.5399929762485491E-5</v>
      </c>
    </row>
    <row r="142" spans="9:12">
      <c r="I142">
        <v>137</v>
      </c>
      <c r="J142">
        <f t="shared" si="7"/>
        <v>4.533333333333327</v>
      </c>
      <c r="K142">
        <f t="shared" si="6"/>
        <v>7.320747862444452E-6</v>
      </c>
      <c r="L142">
        <f t="shared" si="8"/>
        <v>-4.1518024258294901E-5</v>
      </c>
    </row>
    <row r="143" spans="9:12">
      <c r="I143">
        <v>138</v>
      </c>
      <c r="J143">
        <f t="shared" si="7"/>
        <v>4.5666666666666602</v>
      </c>
      <c r="K143">
        <f t="shared" si="6"/>
        <v>1.3389579628513457E-5</v>
      </c>
      <c r="L143">
        <f t="shared" si="8"/>
        <v>-3.6787567685334347E-5</v>
      </c>
    </row>
    <row r="144" spans="9:12">
      <c r="I144">
        <v>139</v>
      </c>
      <c r="J144">
        <f t="shared" si="7"/>
        <v>4.5999999999999934</v>
      </c>
      <c r="K144">
        <f t="shared" si="6"/>
        <v>1.8176710925307969E-5</v>
      </c>
      <c r="L144">
        <f t="shared" si="8"/>
        <v>-3.1482986837128264E-5</v>
      </c>
    </row>
    <row r="145" spans="9:12">
      <c r="I145">
        <v>140</v>
      </c>
      <c r="J145">
        <f t="shared" si="7"/>
        <v>4.6333333333333266</v>
      </c>
      <c r="K145">
        <f t="shared" si="6"/>
        <v>2.1699155458568521E-5</v>
      </c>
      <c r="L145">
        <f t="shared" si="8"/>
        <v>-2.5860046474011159E-5</v>
      </c>
    </row>
    <row r="146" spans="9:12">
      <c r="I146">
        <v>141</v>
      </c>
      <c r="J146">
        <f t="shared" si="7"/>
        <v>4.6666666666666599</v>
      </c>
      <c r="K146">
        <f t="shared" si="6"/>
        <v>2.4013714302298058E-5</v>
      </c>
      <c r="L146">
        <f t="shared" si="8"/>
        <v>-2.0149898814256333E-5</v>
      </c>
    </row>
    <row r="147" spans="9:12">
      <c r="I147">
        <v>142</v>
      </c>
      <c r="J147">
        <f t="shared" si="7"/>
        <v>4.6999999999999931</v>
      </c>
      <c r="K147">
        <f t="shared" si="6"/>
        <v>2.520960511602513E-5</v>
      </c>
      <c r="L147">
        <f t="shared" si="8"/>
        <v>-1.4554772299902481E-5</v>
      </c>
    </row>
    <row r="148" spans="9:12">
      <c r="I148">
        <v>143</v>
      </c>
      <c r="J148">
        <f t="shared" si="7"/>
        <v>4.7333333333333263</v>
      </c>
      <c r="K148">
        <f t="shared" si="6"/>
        <v>2.5401026410947549E-5</v>
      </c>
      <c r="L148">
        <f t="shared" si="8"/>
        <v>-9.245217533395611E-6</v>
      </c>
    </row>
    <row r="149" spans="9:12">
      <c r="I149">
        <v>144</v>
      </c>
      <c r="J149">
        <f t="shared" si="7"/>
        <v>4.7666666666666595</v>
      </c>
      <c r="K149">
        <f t="shared" si="6"/>
        <v>2.4719913512688161E-5</v>
      </c>
      <c r="L149">
        <f t="shared" si="8"/>
        <v>-4.358787713067613E-6</v>
      </c>
    </row>
    <row r="150" spans="9:12">
      <c r="I150">
        <v>145</v>
      </c>
      <c r="J150">
        <f t="shared" si="7"/>
        <v>4.7999999999999927</v>
      </c>
      <c r="K150">
        <f t="shared" si="6"/>
        <v>2.3309101142937389E-5</v>
      </c>
      <c r="L150">
        <f t="shared" si="8"/>
        <v>-9.3376187458210144E-19</v>
      </c>
    </row>
    <row r="151" spans="9:12">
      <c r="I151">
        <v>146</v>
      </c>
      <c r="J151">
        <f t="shared" si="7"/>
        <v>4.8333333333333259</v>
      </c>
      <c r="K151">
        <f t="shared" si="6"/>
        <v>2.1316064402619092E-5</v>
      </c>
      <c r="L151">
        <f t="shared" si="8"/>
        <v>3.7585972767002067E-6</v>
      </c>
    </row>
    <row r="152" spans="9:12">
      <c r="I152">
        <v>147</v>
      </c>
      <c r="J152">
        <f t="shared" si="7"/>
        <v>4.8666666666666591</v>
      </c>
      <c r="K152">
        <f t="shared" si="6"/>
        <v>1.8887367017220923E-5</v>
      </c>
      <c r="L152">
        <f t="shared" si="8"/>
        <v>6.8744393979287778E-6</v>
      </c>
    </row>
    <row r="153" spans="9:12">
      <c r="I153">
        <v>148</v>
      </c>
      <c r="J153">
        <f t="shared" si="7"/>
        <v>4.8999999999999924</v>
      </c>
      <c r="K153">
        <f t="shared" si="6"/>
        <v>1.6163904400459505E-5</v>
      </c>
      <c r="L153">
        <f t="shared" si="8"/>
        <v>9.3322345567597942E-6</v>
      </c>
    </row>
    <row r="154" spans="9:12">
      <c r="I154">
        <v>149</v>
      </c>
      <c r="J154">
        <f t="shared" si="7"/>
        <v>4.9333333333333256</v>
      </c>
      <c r="K154">
        <f t="shared" si="6"/>
        <v>1.3276990558735842E-5</v>
      </c>
      <c r="L154">
        <f t="shared" si="8"/>
        <v>1.114071788097855E-5</v>
      </c>
    </row>
    <row r="155" spans="9:12">
      <c r="I155">
        <v>150</v>
      </c>
      <c r="J155">
        <f t="shared" si="7"/>
        <v>4.9666666666666588</v>
      </c>
      <c r="K155">
        <f t="shared" si="6"/>
        <v>1.0345302998013818E-5</v>
      </c>
      <c r="L155">
        <f t="shared" si="8"/>
        <v>1.232905201435759E-5</v>
      </c>
    </row>
    <row r="156" spans="9:12">
      <c r="I156">
        <v>151</v>
      </c>
      <c r="J156">
        <f t="shared" si="7"/>
        <v>4.999999999999992</v>
      </c>
      <c r="K156">
        <f t="shared" si="6"/>
        <v>7.4726692623913937E-6</v>
      </c>
      <c r="L156">
        <f t="shared" si="8"/>
        <v>1.2943042830618907E-5</v>
      </c>
    </row>
    <row r="157" spans="9:12">
      <c r="I157">
        <v>152</v>
      </c>
      <c r="J157">
        <f t="shared" si="7"/>
        <v>5.0333333333333252</v>
      </c>
      <c r="K157">
        <f t="shared" si="6"/>
        <v>4.7466529508257102E-6</v>
      </c>
      <c r="L157">
        <f t="shared" si="8"/>
        <v>1.3041321800379463E-5</v>
      </c>
    </row>
    <row r="158" spans="9:12">
      <c r="I158">
        <v>153</v>
      </c>
      <c r="J158">
        <f t="shared" si="7"/>
        <v>5.0666666666666584</v>
      </c>
      <c r="K158">
        <f t="shared" si="6"/>
        <v>2.2378762301179084E-6</v>
      </c>
      <c r="L158">
        <f t="shared" si="8"/>
        <v>1.2691626778419216E-5</v>
      </c>
    </row>
    <row r="159" spans="9:12">
      <c r="I159">
        <v>154</v>
      </c>
      <c r="J159">
        <f t="shared" si="7"/>
        <v>5.0999999999999917</v>
      </c>
      <c r="K159">
        <f t="shared" si="6"/>
        <v>5.4391695756242154E-19</v>
      </c>
      <c r="L159">
        <f t="shared" si="8"/>
        <v>1.196729155604624E-5</v>
      </c>
    </row>
    <row r="160" spans="9:12">
      <c r="I160">
        <v>155</v>
      </c>
      <c r="J160">
        <f t="shared" si="7"/>
        <v>5.1333333333333249</v>
      </c>
      <c r="K160">
        <f t="shared" si="6"/>
        <v>-1.9297281854071124E-6</v>
      </c>
      <c r="L160">
        <f t="shared" si="8"/>
        <v>1.0944032374705922E-5</v>
      </c>
    </row>
    <row r="161" spans="9:12">
      <c r="I161">
        <v>156</v>
      </c>
      <c r="J161">
        <f t="shared" si="7"/>
        <v>5.1666666666666581</v>
      </c>
      <c r="K161">
        <f t="shared" si="6"/>
        <v>-3.5294548706487301E-6</v>
      </c>
      <c r="L161">
        <f t="shared" si="8"/>
        <v>9.697097560092797E-6</v>
      </c>
    </row>
    <row r="162" spans="9:12">
      <c r="I162">
        <v>157</v>
      </c>
      <c r="J162">
        <f t="shared" si="7"/>
        <v>5.1999999999999913</v>
      </c>
      <c r="K162">
        <f t="shared" si="6"/>
        <v>-4.7913289802679774E-6</v>
      </c>
      <c r="L162">
        <f t="shared" si="8"/>
        <v>8.2988252296021998E-6</v>
      </c>
    </row>
    <row r="163" spans="9:12">
      <c r="I163">
        <v>158</v>
      </c>
      <c r="J163">
        <f t="shared" si="7"/>
        <v>5.2333333333333245</v>
      </c>
      <c r="K163">
        <f t="shared" si="6"/>
        <v>-5.7198352784068665E-6</v>
      </c>
      <c r="L163">
        <f t="shared" si="8"/>
        <v>6.8166342420891269E-6</v>
      </c>
    </row>
    <row r="164" spans="9:12">
      <c r="I164">
        <v>159</v>
      </c>
      <c r="J164">
        <f t="shared" si="7"/>
        <v>5.2666666666666577</v>
      </c>
      <c r="K164">
        <f t="shared" si="6"/>
        <v>-6.3299463656144365E-6</v>
      </c>
      <c r="L164">
        <f t="shared" si="8"/>
        <v>5.3114556607595391E-6</v>
      </c>
    </row>
    <row r="165" spans="9:12">
      <c r="I165">
        <v>160</v>
      </c>
      <c r="J165">
        <f t="shared" si="7"/>
        <v>5.2999999999999909</v>
      </c>
      <c r="K165">
        <f t="shared" si="6"/>
        <v>-6.645179761611784E-6</v>
      </c>
      <c r="L165">
        <f t="shared" si="8"/>
        <v>3.8365963241804617E-6</v>
      </c>
    </row>
    <row r="166" spans="9:12">
      <c r="I166">
        <v>161</v>
      </c>
      <c r="J166">
        <f t="shared" si="7"/>
        <v>5.3333333333333242</v>
      </c>
      <c r="K166">
        <f t="shared" si="6"/>
        <v>-6.6956378671277615E-6</v>
      </c>
      <c r="L166">
        <f t="shared" si="8"/>
        <v>2.4370128830605294E-6</v>
      </c>
    </row>
    <row r="167" spans="9:12">
      <c r="I167">
        <v>162</v>
      </c>
      <c r="J167">
        <f t="shared" si="7"/>
        <v>5.3666666666666574</v>
      </c>
      <c r="K167">
        <f t="shared" si="6"/>
        <v>-6.5160984564129003E-6</v>
      </c>
      <c r="L167">
        <f t="shared" si="8"/>
        <v>1.1489639668186922E-6</v>
      </c>
    </row>
    <row r="168" spans="9:12">
      <c r="I168">
        <v>163</v>
      </c>
      <c r="J168">
        <f t="shared" si="7"/>
        <v>5.3999999999999906</v>
      </c>
      <c r="K168">
        <f t="shared" si="6"/>
        <v>-6.1442123533283411E-6</v>
      </c>
      <c r="L168">
        <f t="shared" si="8"/>
        <v>2.9054696959479959E-19</v>
      </c>
    </row>
    <row r="169" spans="9:12">
      <c r="I169">
        <v>164</v>
      </c>
      <c r="J169">
        <f t="shared" si="7"/>
        <v>5.4333333333333238</v>
      </c>
      <c r="K169">
        <f t="shared" si="6"/>
        <v>-5.6188535724209536E-6</v>
      </c>
      <c r="L169">
        <f t="shared" si="8"/>
        <v>-9.9075548546766308E-7</v>
      </c>
    </row>
    <row r="170" spans="9:12">
      <c r="I170">
        <v>165</v>
      </c>
      <c r="J170">
        <f t="shared" si="7"/>
        <v>5.466666666666657</v>
      </c>
      <c r="K170">
        <f t="shared" si="6"/>
        <v>-4.9786558922808498E-6</v>
      </c>
      <c r="L170">
        <f t="shared" si="8"/>
        <v>-1.8120825514439807E-6</v>
      </c>
    </row>
    <row r="171" spans="9:12">
      <c r="I171">
        <v>166</v>
      </c>
      <c r="J171">
        <f t="shared" si="7"/>
        <v>5.4999999999999902</v>
      </c>
      <c r="K171">
        <f t="shared" si="6"/>
        <v>-4.2607589407373732E-6</v>
      </c>
      <c r="L171">
        <f t="shared" si="8"/>
        <v>-2.4599503213865349E-6</v>
      </c>
    </row>
    <row r="172" spans="9:12">
      <c r="I172">
        <v>167</v>
      </c>
      <c r="J172">
        <f t="shared" si="7"/>
        <v>5.5333333333333234</v>
      </c>
      <c r="K172">
        <f t="shared" si="6"/>
        <v>-3.4997767140723294E-6</v>
      </c>
      <c r="L172">
        <f t="shared" si="8"/>
        <v>-2.9366613499806376E-6</v>
      </c>
    </row>
    <row r="173" spans="9:12">
      <c r="I173">
        <v>168</v>
      </c>
      <c r="J173">
        <f t="shared" si="7"/>
        <v>5.5666666666666567</v>
      </c>
      <c r="K173">
        <f t="shared" si="6"/>
        <v>-2.7269922632165506E-6</v>
      </c>
      <c r="L173">
        <f t="shared" si="8"/>
        <v>-3.2499028266645739E-6</v>
      </c>
    </row>
    <row r="174" spans="9:12">
      <c r="I174">
        <v>169</v>
      </c>
      <c r="J174">
        <f t="shared" si="7"/>
        <v>5.5999999999999899</v>
      </c>
      <c r="K174">
        <f t="shared" si="6"/>
        <v>-1.9697742316517762E-6</v>
      </c>
      <c r="L174">
        <f t="shared" si="8"/>
        <v>-3.4117490486604137E-6</v>
      </c>
    </row>
    <row r="175" spans="9:12">
      <c r="I175">
        <v>170</v>
      </c>
      <c r="J175">
        <f t="shared" si="7"/>
        <v>5.6333333333333231</v>
      </c>
      <c r="K175">
        <f t="shared" si="6"/>
        <v>-1.2512041334662574E-6</v>
      </c>
      <c r="L175">
        <f t="shared" si="8"/>
        <v>-3.4376551038262705E-6</v>
      </c>
    </row>
    <row r="176" spans="9:12">
      <c r="I176">
        <v>171</v>
      </c>
      <c r="J176">
        <f t="shared" si="7"/>
        <v>5.6666666666666563</v>
      </c>
      <c r="K176">
        <f t="shared" si="6"/>
        <v>-5.8989776971633091E-7</v>
      </c>
      <c r="L176">
        <f t="shared" si="8"/>
        <v>-3.3454764968242353E-6</v>
      </c>
    </row>
    <row r="177" spans="9:12">
      <c r="I177">
        <v>172</v>
      </c>
      <c r="J177">
        <f t="shared" si="7"/>
        <v>5.6999999999999895</v>
      </c>
      <c r="K177">
        <f t="shared" si="6"/>
        <v>-1.773830046139646E-19</v>
      </c>
      <c r="L177">
        <f t="shared" si="8"/>
        <v>-3.154543805170307E-6</v>
      </c>
    </row>
    <row r="178" spans="9:12">
      <c r="I178">
        <v>173</v>
      </c>
      <c r="J178">
        <f t="shared" si="7"/>
        <v>5.7333333333333227</v>
      </c>
      <c r="K178">
        <f t="shared" si="6"/>
        <v>5.0867082701453037E-7</v>
      </c>
      <c r="L178">
        <f t="shared" si="8"/>
        <v>-2.8848156134183632E-6</v>
      </c>
    </row>
    <row r="179" spans="9:12">
      <c r="I179">
        <v>174</v>
      </c>
      <c r="J179">
        <f t="shared" si="7"/>
        <v>5.7666666666666559</v>
      </c>
      <c r="K179">
        <f t="shared" si="6"/>
        <v>9.3035420301159473E-7</v>
      </c>
      <c r="L179">
        <f t="shared" si="8"/>
        <v>-2.5561271648694804E-6</v>
      </c>
    </row>
    <row r="180" spans="9:12">
      <c r="I180">
        <v>175</v>
      </c>
      <c r="J180">
        <f t="shared" si="7"/>
        <v>5.7999999999999892</v>
      </c>
      <c r="K180">
        <f t="shared" si="6"/>
        <v>1.2629806069695571E-6</v>
      </c>
      <c r="L180">
        <f t="shared" si="8"/>
        <v>-2.1875465802457571E-6</v>
      </c>
    </row>
    <row r="181" spans="9:12">
      <c r="I181">
        <v>176</v>
      </c>
      <c r="J181">
        <f t="shared" si="7"/>
        <v>5.8333333333333224</v>
      </c>
      <c r="K181">
        <f t="shared" si="6"/>
        <v>1.507732209881409E-6</v>
      </c>
      <c r="L181">
        <f t="shared" si="8"/>
        <v>-1.7968452777963845E-6</v>
      </c>
    </row>
    <row r="182" spans="9:12">
      <c r="I182">
        <v>177</v>
      </c>
      <c r="J182">
        <f t="shared" si="7"/>
        <v>5.8666666666666556</v>
      </c>
      <c r="K182">
        <f t="shared" si="6"/>
        <v>1.6685557464020039E-6</v>
      </c>
      <c r="L182">
        <f t="shared" si="8"/>
        <v>-1.4000845114048154E-6</v>
      </c>
    </row>
    <row r="183" spans="9:12">
      <c r="I183">
        <v>178</v>
      </c>
      <c r="J183">
        <f t="shared" si="7"/>
        <v>5.8999999999999888</v>
      </c>
      <c r="K183">
        <f t="shared" si="6"/>
        <v>1.7516503674254148E-6</v>
      </c>
      <c r="L183">
        <f t="shared" si="8"/>
        <v>-1.0113158111593043E-6</v>
      </c>
    </row>
    <row r="184" spans="9:12">
      <c r="I184">
        <v>179</v>
      </c>
      <c r="J184">
        <f t="shared" si="7"/>
        <v>5.933333333333322</v>
      </c>
      <c r="K184">
        <f t="shared" si="6"/>
        <v>1.7649509796341681E-6</v>
      </c>
      <c r="L184">
        <f t="shared" si="8"/>
        <v>-6.423896215259339E-7</v>
      </c>
    </row>
    <row r="185" spans="9:12">
      <c r="I185">
        <v>180</v>
      </c>
      <c r="J185">
        <f t="shared" si="7"/>
        <v>5.9666666666666552</v>
      </c>
      <c r="K185">
        <f t="shared" si="6"/>
        <v>1.7176249047907491E-6</v>
      </c>
      <c r="L185">
        <f t="shared" si="8"/>
        <v>-3.0286361345152619E-7</v>
      </c>
    </row>
    <row r="186" spans="9:12">
      <c r="I186">
        <v>181</v>
      </c>
      <c r="J186">
        <f t="shared" si="7"/>
        <v>5.9999999999999885</v>
      </c>
      <c r="K186">
        <f t="shared" si="6"/>
        <v>1.6195967923126531E-6</v>
      </c>
      <c r="L186">
        <f t="shared" si="8"/>
        <v>-9.4047665358726038E-20</v>
      </c>
    </row>
    <row r="187" spans="9:12">
      <c r="I187">
        <v>182</v>
      </c>
      <c r="J187">
        <f t="shared" si="7"/>
        <v>6.0333333333333217</v>
      </c>
      <c r="K187">
        <f t="shared" si="6"/>
        <v>1.4811137211814995E-6</v>
      </c>
      <c r="L187">
        <f t="shared" si="8"/>
        <v>2.6116031054172405E-7</v>
      </c>
    </row>
    <row r="188" spans="9:12">
      <c r="I188">
        <v>183</v>
      </c>
      <c r="J188">
        <f t="shared" si="7"/>
        <v>6.0666666666666549</v>
      </c>
      <c r="K188">
        <f t="shared" si="6"/>
        <v>1.3123594448682435E-6</v>
      </c>
      <c r="L188">
        <f t="shared" si="8"/>
        <v>4.7765977459006558E-7</v>
      </c>
    </row>
    <row r="189" spans="9:12">
      <c r="I189">
        <v>184</v>
      </c>
      <c r="J189">
        <f t="shared" si="7"/>
        <v>6.0999999999999881</v>
      </c>
      <c r="K189">
        <f t="shared" si="6"/>
        <v>1.1231238629793796E-6</v>
      </c>
      <c r="L189">
        <f t="shared" si="8"/>
        <v>6.4843586462434394E-7</v>
      </c>
    </row>
    <row r="190" spans="9:12">
      <c r="I190">
        <v>185</v>
      </c>
      <c r="J190">
        <f t="shared" si="7"/>
        <v>6.1333333333333213</v>
      </c>
      <c r="K190">
        <f t="shared" si="6"/>
        <v>9.2253112587354105E-7</v>
      </c>
      <c r="L190">
        <f t="shared" si="8"/>
        <v>7.7409552746995654E-7</v>
      </c>
    </row>
    <row r="191" spans="9:12">
      <c r="I191">
        <v>186</v>
      </c>
      <c r="J191">
        <f t="shared" si="7"/>
        <v>6.1666666666666545</v>
      </c>
      <c r="K191">
        <f t="shared" si="6"/>
        <v>7.188273562476209E-7</v>
      </c>
      <c r="L191">
        <f t="shared" si="8"/>
        <v>8.566650842629913E-7</v>
      </c>
    </row>
    <row r="192" spans="9:12">
      <c r="I192">
        <v>187</v>
      </c>
      <c r="J192">
        <f t="shared" si="7"/>
        <v>6.1999999999999877</v>
      </c>
      <c r="K192">
        <f t="shared" si="6"/>
        <v>5.1922685019752822E-7</v>
      </c>
      <c r="L192">
        <f t="shared" si="8"/>
        <v>8.9932728519593523E-7</v>
      </c>
    </row>
    <row r="193" spans="9:12">
      <c r="I193">
        <v>188</v>
      </c>
      <c r="J193">
        <f t="shared" si="7"/>
        <v>6.233333333333321</v>
      </c>
      <c r="K193">
        <f t="shared" si="6"/>
        <v>3.2981382878028466E-7</v>
      </c>
      <c r="L193">
        <f t="shared" si="8"/>
        <v>9.0615604719752725E-7</v>
      </c>
    </row>
    <row r="194" spans="9:12">
      <c r="I194">
        <v>189</v>
      </c>
      <c r="J194">
        <f t="shared" si="7"/>
        <v>6.2666666666666542</v>
      </c>
      <c r="K194">
        <f t="shared" si="6"/>
        <v>1.55495363878082E-7</v>
      </c>
      <c r="L194">
        <f t="shared" si="8"/>
        <v>8.8185803019629892E-7</v>
      </c>
    </row>
    <row r="195" spans="9:12">
      <c r="I195">
        <v>190</v>
      </c>
      <c r="J195">
        <f t="shared" si="7"/>
        <v>6.2999999999999874</v>
      </c>
      <c r="K195">
        <f t="shared" si="6"/>
        <v>5.8676260797851384E-20</v>
      </c>
      <c r="L195">
        <f t="shared" si="8"/>
        <v>8.3152871910359149E-7</v>
      </c>
    </row>
    <row r="196" spans="9:12">
      <c r="I196">
        <v>191</v>
      </c>
      <c r="J196">
        <f t="shared" si="7"/>
        <v>6.3333333333333206</v>
      </c>
      <c r="K196">
        <f t="shared" si="6"/>
        <v>-1.3408417424398257E-7</v>
      </c>
      <c r="L196">
        <f t="shared" si="8"/>
        <v>7.6042913968865027E-7</v>
      </c>
    </row>
    <row r="197" spans="9:12">
      <c r="I197">
        <v>192</v>
      </c>
      <c r="J197">
        <f t="shared" si="7"/>
        <v>6.3666666666666538</v>
      </c>
      <c r="K197">
        <f t="shared" si="6"/>
        <v>-2.4523870534778813E-7</v>
      </c>
      <c r="L197">
        <f t="shared" si="8"/>
        <v>6.737878053194673E-7</v>
      </c>
    </row>
    <row r="198" spans="9:12">
      <c r="I198">
        <v>193</v>
      </c>
      <c r="J198">
        <f t="shared" si="7"/>
        <v>6.399999999999987</v>
      </c>
      <c r="K198">
        <f t="shared" si="6"/>
        <v>-3.3291807349283621E-7</v>
      </c>
      <c r="L198">
        <f t="shared" si="8"/>
        <v>5.7663101804763193E-7</v>
      </c>
    </row>
    <row r="199" spans="9:12">
      <c r="I199">
        <v>194</v>
      </c>
      <c r="J199">
        <f t="shared" si="7"/>
        <v>6.4333333333333202</v>
      </c>
      <c r="K199">
        <f t="shared" ref="K199:K262" si="9">(EXP(1)^(-J199/$D$6))*COS((2*PI()*J199)/$D$2)</f>
        <v>-3.9743389556963477E-7</v>
      </c>
      <c r="L199">
        <f t="shared" si="8"/>
        <v>4.7364327286389294E-7</v>
      </c>
    </row>
    <row r="200" spans="9:12">
      <c r="I200">
        <v>195</v>
      </c>
      <c r="J200">
        <f t="shared" ref="J200:J263" si="10">J199+$D$5</f>
        <v>6.4666666666666535</v>
      </c>
      <c r="K200">
        <f t="shared" si="9"/>
        <v>-4.3982651953811666E-7</v>
      </c>
      <c r="L200">
        <f t="shared" ref="L200:L263" si="11">(EXP(1)^(-J200/$D$6))*SIN((2*PI()*J200)/$D$2)</f>
        <v>3.6905827032647145E-7</v>
      </c>
    </row>
    <row r="201" spans="9:12">
      <c r="I201">
        <v>196</v>
      </c>
      <c r="J201">
        <f t="shared" si="10"/>
        <v>6.4999999999999867</v>
      </c>
      <c r="K201">
        <f t="shared" si="9"/>
        <v>-4.6173002383270091E-7</v>
      </c>
      <c r="L201">
        <f t="shared" si="11"/>
        <v>2.6657995355278205E-7</v>
      </c>
    </row>
    <row r="202" spans="9:12">
      <c r="I202">
        <v>197</v>
      </c>
      <c r="J202">
        <f t="shared" si="10"/>
        <v>6.5333333333333199</v>
      </c>
      <c r="K202">
        <f t="shared" si="9"/>
        <v>-4.6523602714611492E-7</v>
      </c>
      <c r="L202">
        <f t="shared" si="11"/>
        <v>1.6933206578948851E-7</v>
      </c>
    </row>
    <row r="203" spans="9:12">
      <c r="I203">
        <v>198</v>
      </c>
      <c r="J203">
        <f t="shared" si="10"/>
        <v>6.5666666666666531</v>
      </c>
      <c r="K203">
        <f t="shared" si="9"/>
        <v>-4.5276100925914035E-7</v>
      </c>
      <c r="L203">
        <f t="shared" si="11"/>
        <v>7.9833981745215268E-8</v>
      </c>
    </row>
    <row r="204" spans="9:12">
      <c r="I204">
        <v>199</v>
      </c>
      <c r="J204">
        <f t="shared" si="10"/>
        <v>6.5999999999999863</v>
      </c>
      <c r="K204">
        <f t="shared" si="9"/>
        <v>-4.2692107935502842E-7</v>
      </c>
      <c r="L204">
        <f t="shared" si="11"/>
        <v>2.9393184680278497E-20</v>
      </c>
    </row>
    <row r="205" spans="9:12">
      <c r="I205">
        <v>200</v>
      </c>
      <c r="J205">
        <f t="shared" si="10"/>
        <v>6.6333333333333195</v>
      </c>
      <c r="K205">
        <f t="shared" si="9"/>
        <v>-3.9041733812738063E-7</v>
      </c>
      <c r="L205">
        <f t="shared" si="11"/>
        <v>-6.8841110448207659E-8</v>
      </c>
    </row>
    <row r="206" spans="9:12">
      <c r="I206">
        <v>201</v>
      </c>
      <c r="J206">
        <f t="shared" si="10"/>
        <v>6.6666666666666528</v>
      </c>
      <c r="K206">
        <f t="shared" si="9"/>
        <v>-3.4593419384641635E-7</v>
      </c>
      <c r="L206">
        <f t="shared" si="11"/>
        <v>-1.2590974957494009E-7</v>
      </c>
    </row>
    <row r="207" spans="9:12">
      <c r="I207">
        <v>202</v>
      </c>
      <c r="J207">
        <f t="shared" si="10"/>
        <v>6.699999999999986</v>
      </c>
      <c r="K207">
        <f t="shared" si="9"/>
        <v>-2.9605223603084732E-7</v>
      </c>
      <c r="L207">
        <f t="shared" si="11"/>
        <v>-1.7092583816657149E-7</v>
      </c>
    </row>
    <row r="208" spans="9:12">
      <c r="I208">
        <v>203</v>
      </c>
      <c r="J208">
        <f t="shared" si="10"/>
        <v>6.7333333333333192</v>
      </c>
      <c r="K208">
        <f t="shared" si="9"/>
        <v>-2.4317656460294808E-7</v>
      </c>
      <c r="L208">
        <f t="shared" si="11"/>
        <v>-2.0404936566926284E-7</v>
      </c>
    </row>
    <row r="209" spans="9:12">
      <c r="I209">
        <v>204</v>
      </c>
      <c r="J209">
        <f t="shared" si="10"/>
        <v>6.7666666666666524</v>
      </c>
      <c r="K209">
        <f t="shared" si="9"/>
        <v>-1.8948083390617017E-7</v>
      </c>
      <c r="L209">
        <f t="shared" si="11"/>
        <v>-2.2581446453539142E-7</v>
      </c>
    </row>
    <row r="210" spans="9:12">
      <c r="I210">
        <v>205</v>
      </c>
      <c r="J210">
        <f t="shared" si="10"/>
        <v>6.7999999999999856</v>
      </c>
      <c r="K210">
        <f t="shared" si="9"/>
        <v>-1.368667117449148E-7</v>
      </c>
      <c r="L210">
        <f t="shared" si="11"/>
        <v>-2.3706009860703417E-7</v>
      </c>
    </row>
    <row r="211" spans="9:12">
      <c r="I211">
        <v>206</v>
      </c>
      <c r="J211">
        <f t="shared" si="10"/>
        <v>6.8333333333333188</v>
      </c>
      <c r="K211">
        <f t="shared" si="9"/>
        <v>-8.693798137747632E-8</v>
      </c>
      <c r="L211">
        <f t="shared" si="11"/>
        <v>-2.3886014072752781E-7</v>
      </c>
    </row>
    <row r="212" spans="9:12">
      <c r="I212">
        <v>207</v>
      </c>
      <c r="J212">
        <f t="shared" si="10"/>
        <v>6.866666666666652</v>
      </c>
      <c r="K212">
        <f t="shared" si="9"/>
        <v>-4.0988132908530324E-8</v>
      </c>
      <c r="L212">
        <f t="shared" si="11"/>
        <v>-2.3245525298411691E-7</v>
      </c>
    </row>
    <row r="213" spans="9:12">
      <c r="I213">
        <v>208</v>
      </c>
      <c r="J213">
        <f t="shared" si="10"/>
        <v>6.8999999999999853</v>
      </c>
      <c r="K213">
        <f t="shared" si="9"/>
        <v>-1.7829891190321807E-20</v>
      </c>
      <c r="L213">
        <f t="shared" si="11"/>
        <v>-2.1918859061674381E-7</v>
      </c>
    </row>
    <row r="214" spans="9:12">
      <c r="I214">
        <v>209</v>
      </c>
      <c r="J214">
        <f t="shared" si="10"/>
        <v>6.9333333333333185</v>
      </c>
      <c r="K214">
        <f t="shared" si="9"/>
        <v>3.5344204597322249E-8</v>
      </c>
      <c r="L214">
        <f t="shared" si="11"/>
        <v>-2.0044694496173376E-7</v>
      </c>
    </row>
    <row r="215" spans="9:12">
      <c r="I215">
        <v>210</v>
      </c>
      <c r="J215">
        <f t="shared" si="10"/>
        <v>6.9666666666666517</v>
      </c>
      <c r="K215">
        <f t="shared" si="9"/>
        <v>6.4644220884881341E-8</v>
      </c>
      <c r="L215">
        <f t="shared" si="11"/>
        <v>-1.7760853717948962E-7</v>
      </c>
    </row>
    <row r="216" spans="9:12">
      <c r="I216">
        <v>211</v>
      </c>
      <c r="J216">
        <f t="shared" si="10"/>
        <v>6.9999999999999849</v>
      </c>
      <c r="K216">
        <f t="shared" si="9"/>
        <v>8.7756251399711598E-8</v>
      </c>
      <c r="L216">
        <f t="shared" si="11"/>
        <v>-1.519982861061154E-7</v>
      </c>
    </row>
    <row r="217" spans="9:12">
      <c r="I217">
        <v>212</v>
      </c>
      <c r="J217">
        <f t="shared" si="10"/>
        <v>7.0333333333333181</v>
      </c>
      <c r="K217">
        <f t="shared" si="9"/>
        <v>1.0476243746233951E-7</v>
      </c>
      <c r="L217">
        <f t="shared" si="11"/>
        <v>-1.2485101121469019E-7</v>
      </c>
    </row>
    <row r="218" spans="9:12">
      <c r="I218">
        <v>213</v>
      </c>
      <c r="J218">
        <f t="shared" si="10"/>
        <v>7.0666666666666513</v>
      </c>
      <c r="K218">
        <f t="shared" si="9"/>
        <v>1.1593701181764787E-7</v>
      </c>
      <c r="L218">
        <f t="shared" si="11"/>
        <v>-9.7282703855999843E-8</v>
      </c>
    </row>
    <row r="219" spans="9:12">
      <c r="I219">
        <v>214</v>
      </c>
      <c r="J219">
        <f t="shared" si="10"/>
        <v>7.0999999999999845</v>
      </c>
      <c r="K219">
        <f t="shared" si="9"/>
        <v>1.217107128644056E-7</v>
      </c>
      <c r="L219">
        <f t="shared" si="11"/>
        <v>-7.0269712835539207E-8</v>
      </c>
    </row>
    <row r="220" spans="9:12">
      <c r="I220">
        <v>215</v>
      </c>
      <c r="J220">
        <f t="shared" si="10"/>
        <v>7.1333333333333178</v>
      </c>
      <c r="K220">
        <f t="shared" si="9"/>
        <v>1.2263488530404689E-7</v>
      </c>
      <c r="L220">
        <f t="shared" si="11"/>
        <v>-4.4635447933333802E-8</v>
      </c>
    </row>
    <row r="221" spans="9:12">
      <c r="I221">
        <v>216</v>
      </c>
      <c r="J221">
        <f t="shared" si="10"/>
        <v>7.166666666666651</v>
      </c>
      <c r="K221">
        <f t="shared" si="9"/>
        <v>1.1934650629109783E-7</v>
      </c>
      <c r="L221">
        <f t="shared" si="11"/>
        <v>-2.1044009112423311E-8</v>
      </c>
    </row>
    <row r="222" spans="9:12">
      <c r="I222">
        <v>217</v>
      </c>
      <c r="J222">
        <f t="shared" si="10"/>
        <v>7.1999999999999842</v>
      </c>
      <c r="K222">
        <f t="shared" si="9"/>
        <v>1.1253517471926311E-7</v>
      </c>
      <c r="L222">
        <f t="shared" si="11"/>
        <v>-8.9611623550854806E-21</v>
      </c>
    </row>
    <row r="223" spans="9:12">
      <c r="I223">
        <v>218</v>
      </c>
      <c r="J223">
        <f t="shared" si="10"/>
        <v>7.2333333333333174</v>
      </c>
      <c r="K223">
        <f t="shared" si="9"/>
        <v>1.0291289300113842E-7</v>
      </c>
      <c r="L223">
        <f t="shared" si="11"/>
        <v>1.8146319698855205E-8</v>
      </c>
    </row>
    <row r="224" spans="9:12">
      <c r="I224">
        <v>219</v>
      </c>
      <c r="J224">
        <f t="shared" si="10"/>
        <v>7.2666666666666506</v>
      </c>
      <c r="K224">
        <f t="shared" si="9"/>
        <v>9.1187263474287029E-8</v>
      </c>
      <c r="L224">
        <f t="shared" si="11"/>
        <v>3.3189449648821164E-8</v>
      </c>
    </row>
    <row r="225" spans="9:12">
      <c r="I225">
        <v>220</v>
      </c>
      <c r="J225">
        <f t="shared" si="10"/>
        <v>7.2999999999999838</v>
      </c>
      <c r="K225">
        <f t="shared" si="9"/>
        <v>7.8038522150493867E-8</v>
      </c>
      <c r="L225">
        <f t="shared" si="11"/>
        <v>4.5055561770739491E-8</v>
      </c>
    </row>
    <row r="226" spans="9:12">
      <c r="I226">
        <v>221</v>
      </c>
      <c r="J226">
        <f t="shared" si="10"/>
        <v>7.3333333333333171</v>
      </c>
      <c r="K226">
        <f t="shared" si="9"/>
        <v>6.410064648615264E-8</v>
      </c>
      <c r="L226">
        <f t="shared" si="11"/>
        <v>5.3786828824746328E-8</v>
      </c>
    </row>
    <row r="227" spans="9:12">
      <c r="I227">
        <v>222</v>
      </c>
      <c r="J227">
        <f t="shared" si="10"/>
        <v>7.3666666666666503</v>
      </c>
      <c r="K227">
        <f t="shared" si="9"/>
        <v>4.9946605545448627E-8</v>
      </c>
      <c r="L227">
        <f t="shared" si="11"/>
        <v>5.9524046596664109E-8</v>
      </c>
    </row>
    <row r="228" spans="9:12">
      <c r="I228">
        <v>223</v>
      </c>
      <c r="J228">
        <f t="shared" si="10"/>
        <v>7.3999999999999835</v>
      </c>
      <c r="K228">
        <f t="shared" si="9"/>
        <v>3.6077673519270516E-8</v>
      </c>
      <c r="L228">
        <f t="shared" si="11"/>
        <v>6.2488363554246113E-8</v>
      </c>
    </row>
    <row r="229" spans="9:12">
      <c r="I229">
        <v>224</v>
      </c>
      <c r="J229">
        <f t="shared" si="10"/>
        <v>7.4333333333333167</v>
      </c>
      <c r="K229">
        <f t="shared" si="9"/>
        <v>2.2916603084661938E-8</v>
      </c>
      <c r="L229">
        <f t="shared" si="11"/>
        <v>6.2962849505696233E-8</v>
      </c>
    </row>
    <row r="230" spans="9:12">
      <c r="I230">
        <v>225</v>
      </c>
      <c r="J230">
        <f t="shared" si="10"/>
        <v>7.4666666666666499</v>
      </c>
      <c r="K230">
        <f t="shared" si="9"/>
        <v>1.0804354531396326E-8</v>
      </c>
      <c r="L230">
        <f t="shared" si="11"/>
        <v>6.1274539426580542E-8</v>
      </c>
    </row>
    <row r="231" spans="9:12">
      <c r="I231">
        <v>226</v>
      </c>
      <c r="J231">
        <f t="shared" si="10"/>
        <v>7.4999999999999831</v>
      </c>
      <c r="K231">
        <f t="shared" si="9"/>
        <v>4.9122537523311816E-21</v>
      </c>
      <c r="L231">
        <f t="shared" si="11"/>
        <v>5.7777485194193587E-8</v>
      </c>
    </row>
    <row r="232" spans="9:12">
      <c r="I232">
        <v>227</v>
      </c>
      <c r="J232">
        <f t="shared" si="10"/>
        <v>7.5333333333333163</v>
      </c>
      <c r="K232">
        <f t="shared" si="9"/>
        <v>-9.3166311808303489E-9</v>
      </c>
      <c r="L232">
        <f t="shared" si="11"/>
        <v>5.283724103595406E-8</v>
      </c>
    </row>
    <row r="233" spans="9:12">
      <c r="I233">
        <v>228</v>
      </c>
      <c r="J233">
        <f t="shared" si="10"/>
        <v>7.5666666666666496</v>
      </c>
      <c r="K233">
        <f t="shared" si="9"/>
        <v>-1.7040031620974825E-8</v>
      </c>
      <c r="L233">
        <f t="shared" si="11"/>
        <v>4.6817102105434559E-8</v>
      </c>
    </row>
    <row r="234" spans="9:12">
      <c r="I234">
        <v>229</v>
      </c>
      <c r="J234">
        <f t="shared" si="10"/>
        <v>7.5999999999999828</v>
      </c>
      <c r="K234">
        <f t="shared" si="9"/>
        <v>-2.3132296720727894E-8</v>
      </c>
      <c r="L234">
        <f t="shared" si="11"/>
        <v>4.0066313216067894E-8</v>
      </c>
    </row>
    <row r="235" spans="9:12">
      <c r="I235">
        <v>230</v>
      </c>
      <c r="J235">
        <f t="shared" si="10"/>
        <v>7.633333333333316</v>
      </c>
      <c r="K235">
        <f t="shared" si="9"/>
        <v>-2.7615078697100318E-8</v>
      </c>
      <c r="L235">
        <f t="shared" si="11"/>
        <v>3.2910369247047353E-8</v>
      </c>
    </row>
    <row r="236" spans="9:12">
      <c r="I236">
        <v>231</v>
      </c>
      <c r="J236">
        <f t="shared" si="10"/>
        <v>7.6666666666666492</v>
      </c>
      <c r="K236">
        <f t="shared" si="9"/>
        <v>-3.0560664516820988E-8</v>
      </c>
      <c r="L236">
        <f t="shared" si="11"/>
        <v>2.5643442324601745E-8</v>
      </c>
    </row>
    <row r="237" spans="9:12">
      <c r="I237">
        <v>232</v>
      </c>
      <c r="J237">
        <f t="shared" si="10"/>
        <v>7.6999999999999824</v>
      </c>
      <c r="K237">
        <f t="shared" si="9"/>
        <v>-3.2082595589082235E-8</v>
      </c>
      <c r="L237">
        <f t="shared" si="11"/>
        <v>1.852289519966252E-8</v>
      </c>
    </row>
    <row r="238" spans="9:12">
      <c r="I238">
        <v>233</v>
      </c>
      <c r="J238">
        <f t="shared" si="10"/>
        <v>7.7333333333333156</v>
      </c>
      <c r="K238">
        <f t="shared" si="9"/>
        <v>-3.2326204799297241E-8</v>
      </c>
      <c r="L238">
        <f t="shared" si="11"/>
        <v>1.1765776333740746E-8</v>
      </c>
    </row>
    <row r="239" spans="9:12">
      <c r="I239">
        <v>234</v>
      </c>
      <c r="J239">
        <f t="shared" si="10"/>
        <v>7.7666666666666488</v>
      </c>
      <c r="K239">
        <f t="shared" si="9"/>
        <v>-3.1459397502443998E-8</v>
      </c>
      <c r="L239">
        <f t="shared" si="11"/>
        <v>5.5471405765164153E-9</v>
      </c>
    </row>
    <row r="240" spans="9:12">
      <c r="I240">
        <v>235</v>
      </c>
      <c r="J240">
        <f t="shared" si="10"/>
        <v>7.7999999999999821</v>
      </c>
      <c r="K240">
        <f t="shared" si="9"/>
        <v>-2.9663949993351179E-8</v>
      </c>
      <c r="L240">
        <f t="shared" si="11"/>
        <v>2.8927086297841775E-21</v>
      </c>
    </row>
    <row r="241" spans="9:12">
      <c r="I241">
        <v>236</v>
      </c>
      <c r="J241">
        <f t="shared" si="10"/>
        <v>7.8333333333333153</v>
      </c>
      <c r="K241">
        <f t="shared" si="9"/>
        <v>-2.7127544070310273E-8</v>
      </c>
      <c r="L241">
        <f t="shared" si="11"/>
        <v>-4.7833179399509981E-9</v>
      </c>
    </row>
    <row r="242" spans="9:12">
      <c r="I242">
        <v>237</v>
      </c>
      <c r="J242">
        <f t="shared" si="10"/>
        <v>7.8666666666666485</v>
      </c>
      <c r="K242">
        <f t="shared" si="9"/>
        <v>-2.4036701684426943E-8</v>
      </c>
      <c r="L242">
        <f t="shared" si="11"/>
        <v>-8.7486439430652247E-9</v>
      </c>
    </row>
    <row r="243" spans="9:12">
      <c r="I243">
        <v>238</v>
      </c>
      <c r="J243">
        <f t="shared" si="10"/>
        <v>7.8999999999999817</v>
      </c>
      <c r="K243">
        <f t="shared" si="9"/>
        <v>-2.0570731101651156E-8</v>
      </c>
      <c r="L243">
        <f t="shared" si="11"/>
        <v>-1.1876517138963108E-8</v>
      </c>
    </row>
    <row r="244" spans="9:12">
      <c r="I244">
        <v>239</v>
      </c>
      <c r="J244">
        <f t="shared" si="10"/>
        <v>7.9333333333333149</v>
      </c>
      <c r="K244">
        <f t="shared" si="9"/>
        <v>-1.6896746965117983E-8</v>
      </c>
      <c r="L244">
        <f t="shared" si="11"/>
        <v>-1.4178054146523493E-8</v>
      </c>
    </row>
    <row r="245" spans="9:12">
      <c r="I245">
        <v>240</v>
      </c>
      <c r="J245">
        <f t="shared" si="10"/>
        <v>7.9666666666666481</v>
      </c>
      <c r="K245">
        <f t="shared" si="9"/>
        <v>-1.3165782280375575E-8</v>
      </c>
      <c r="L245">
        <f t="shared" si="11"/>
        <v>-1.5690368331947757E-8</v>
      </c>
    </row>
    <row r="246" spans="9:12">
      <c r="I246">
        <v>241</v>
      </c>
      <c r="J246">
        <f t="shared" si="10"/>
        <v>7.9999999999999813</v>
      </c>
      <c r="K246">
        <f t="shared" si="9"/>
        <v>-9.5099714895533554E-9</v>
      </c>
      <c r="L246">
        <f t="shared" si="11"/>
        <v>-1.64717537984344E-8</v>
      </c>
    </row>
    <row r="247" spans="9:12">
      <c r="I247">
        <v>242</v>
      </c>
      <c r="J247">
        <f t="shared" si="10"/>
        <v>8.0333333333333155</v>
      </c>
      <c r="K247">
        <f t="shared" si="9"/>
        <v>-6.0407509884511088E-9</v>
      </c>
      <c r="L247">
        <f t="shared" si="11"/>
        <v>-1.6596826937312687E-8</v>
      </c>
    </row>
    <row r="248" spans="9:12">
      <c r="I248">
        <v>243</v>
      </c>
      <c r="J248">
        <f t="shared" si="10"/>
        <v>8.0666666666666487</v>
      </c>
      <c r="K248">
        <f t="shared" si="9"/>
        <v>-2.8479969336638289E-9</v>
      </c>
      <c r="L248">
        <f t="shared" si="11"/>
        <v>-1.6151793232205961E-8</v>
      </c>
    </row>
    <row r="249" spans="9:12">
      <c r="I249">
        <v>244</v>
      </c>
      <c r="J249">
        <f t="shared" si="10"/>
        <v>8.0999999999999819</v>
      </c>
      <c r="K249">
        <f t="shared" si="9"/>
        <v>-1.4590452015286855E-21</v>
      </c>
      <c r="L249">
        <f t="shared" si="11"/>
        <v>-1.5229979744713225E-8</v>
      </c>
    </row>
    <row r="250" spans="9:12">
      <c r="I250">
        <v>245</v>
      </c>
      <c r="J250">
        <f t="shared" si="10"/>
        <v>8.1333333333333151</v>
      </c>
      <c r="K250">
        <f t="shared" si="9"/>
        <v>2.4558373161464771E-9</v>
      </c>
      <c r="L250">
        <f t="shared" si="11"/>
        <v>-1.3927745523008373E-8</v>
      </c>
    </row>
    <row r="251" spans="9:12">
      <c r="I251">
        <v>246</v>
      </c>
      <c r="J251">
        <f t="shared" si="10"/>
        <v>8.1666666666666483</v>
      </c>
      <c r="K251">
        <f t="shared" si="9"/>
        <v>4.4917035686904284E-9</v>
      </c>
      <c r="L251">
        <f t="shared" si="11"/>
        <v>-1.2340854129864389E-8</v>
      </c>
    </row>
    <row r="252" spans="9:12">
      <c r="I252">
        <v>247</v>
      </c>
      <c r="J252">
        <f t="shared" si="10"/>
        <v>8.1999999999999815</v>
      </c>
      <c r="K252">
        <f t="shared" si="9"/>
        <v>6.0976072136276525E-9</v>
      </c>
      <c r="L252">
        <f t="shared" si="11"/>
        <v>-1.0561365498603853E-8</v>
      </c>
    </row>
    <row r="253" spans="9:12">
      <c r="I253">
        <v>248</v>
      </c>
      <c r="J253">
        <f t="shared" si="10"/>
        <v>8.2333333333333147</v>
      </c>
      <c r="K253">
        <f t="shared" si="9"/>
        <v>7.2792557133961948E-9</v>
      </c>
      <c r="L253">
        <f t="shared" si="11"/>
        <v>-8.6750791478535469E-9</v>
      </c>
    </row>
    <row r="254" spans="9:12">
      <c r="I254">
        <v>249</v>
      </c>
      <c r="J254">
        <f t="shared" si="10"/>
        <v>8.266666666666648</v>
      </c>
      <c r="K254">
        <f t="shared" si="9"/>
        <v>8.0557037055488162E-9</v>
      </c>
      <c r="L254">
        <f t="shared" si="11"/>
        <v>-6.7595380082008379E-9</v>
      </c>
    </row>
    <row r="255" spans="9:12">
      <c r="I255">
        <v>250</v>
      </c>
      <c r="J255">
        <f t="shared" si="10"/>
        <v>8.2999999999999812</v>
      </c>
      <c r="K255">
        <f t="shared" si="9"/>
        <v>8.456880380606308E-9</v>
      </c>
      <c r="L255">
        <f t="shared" si="11"/>
        <v>-4.882582164248611E-9</v>
      </c>
    </row>
    <row r="256" spans="9:12">
      <c r="I256">
        <v>251</v>
      </c>
      <c r="J256">
        <f t="shared" si="10"/>
        <v>8.3333333333333144</v>
      </c>
      <c r="K256">
        <f t="shared" si="9"/>
        <v>8.5210950712376227E-9</v>
      </c>
      <c r="L256">
        <f t="shared" si="11"/>
        <v>-3.1014249692838434E-9</v>
      </c>
    </row>
    <row r="257" spans="9:12">
      <c r="I257">
        <v>252</v>
      </c>
      <c r="J257">
        <f t="shared" si="10"/>
        <v>8.3666666666666476</v>
      </c>
      <c r="K257">
        <f t="shared" si="9"/>
        <v>8.2926071484893034E-9</v>
      </c>
      <c r="L257">
        <f t="shared" si="11"/>
        <v>-1.462210380695446E-9</v>
      </c>
    </row>
    <row r="258" spans="9:12">
      <c r="I258">
        <v>253</v>
      </c>
      <c r="J258">
        <f t="shared" si="10"/>
        <v>8.3999999999999808</v>
      </c>
      <c r="K258">
        <f t="shared" si="9"/>
        <v>7.8193323234554131E-9</v>
      </c>
      <c r="L258">
        <f t="shared" si="11"/>
        <v>-7.9124754940985236E-22</v>
      </c>
    </row>
    <row r="259" spans="9:12">
      <c r="I259">
        <v>254</v>
      </c>
      <c r="J259">
        <f t="shared" si="10"/>
        <v>8.433333333333314</v>
      </c>
      <c r="K259">
        <f t="shared" si="9"/>
        <v>7.1507429810420541E-9</v>
      </c>
      <c r="L259">
        <f t="shared" si="11"/>
        <v>1.2608689196686723E-9</v>
      </c>
    </row>
    <row r="260" spans="9:12">
      <c r="I260">
        <v>255</v>
      </c>
      <c r="J260">
        <f t="shared" si="10"/>
        <v>8.4666666666666472</v>
      </c>
      <c r="K260">
        <f t="shared" si="9"/>
        <v>6.3360057737564682E-9</v>
      </c>
      <c r="L260">
        <f t="shared" si="11"/>
        <v>2.3061175057854231E-9</v>
      </c>
    </row>
    <row r="261" spans="9:12">
      <c r="I261">
        <v>256</v>
      </c>
      <c r="J261">
        <f t="shared" si="10"/>
        <v>8.4999999999999805</v>
      </c>
      <c r="K261">
        <f t="shared" si="9"/>
        <v>5.4223858473434568E-9</v>
      </c>
      <c r="L261">
        <f t="shared" si="11"/>
        <v>3.1306159286129996E-9</v>
      </c>
    </row>
    <row r="262" spans="9:12">
      <c r="I262">
        <v>257</v>
      </c>
      <c r="J262">
        <f t="shared" si="10"/>
        <v>8.5333333333333137</v>
      </c>
      <c r="K262">
        <f t="shared" si="9"/>
        <v>4.4539341434707113E-9</v>
      </c>
      <c r="L262">
        <f t="shared" si="11"/>
        <v>3.7372944970733939E-9</v>
      </c>
    </row>
    <row r="263" spans="9:12">
      <c r="I263">
        <v>258</v>
      </c>
      <c r="J263">
        <f t="shared" si="10"/>
        <v>8.5666666666666469</v>
      </c>
      <c r="K263">
        <f t="shared" ref="K263:K326" si="12">(EXP(1)^(-J263/$D$6))*COS((2*PI()*J263)/$D$2)</f>
        <v>3.4704625301617811E-9</v>
      </c>
      <c r="L263">
        <f t="shared" si="11"/>
        <v>4.1359361882830662E-9</v>
      </c>
    </row>
    <row r="264" spans="9:12">
      <c r="I264">
        <v>259</v>
      </c>
      <c r="J264">
        <f t="shared" ref="J264:J327" si="13">J263+$D$5</f>
        <v>8.5999999999999801</v>
      </c>
      <c r="K264">
        <f t="shared" si="12"/>
        <v>2.5068012682084994E-9</v>
      </c>
      <c r="L264">
        <f t="shared" ref="L264:L327" si="14">(EXP(1)^(-J264/$D$6))*SIN((2*PI()*J264)/$D$2)</f>
        <v>4.3419071610141194E-9</v>
      </c>
    </row>
    <row r="265" spans="9:12">
      <c r="I265">
        <v>260</v>
      </c>
      <c r="J265">
        <f t="shared" si="13"/>
        <v>8.6333333333333133</v>
      </c>
      <c r="K265">
        <f t="shared" si="12"/>
        <v>1.5923246726255148E-9</v>
      </c>
      <c r="L265">
        <f t="shared" si="14"/>
        <v>4.3748760824776301E-9</v>
      </c>
    </row>
    <row r="266" spans="9:12">
      <c r="I266">
        <v>261</v>
      </c>
      <c r="J266">
        <f t="shared" si="13"/>
        <v>8.6666666666666465</v>
      </c>
      <c r="K266">
        <f t="shared" si="12"/>
        <v>7.5072384107620004E-10</v>
      </c>
      <c r="L266">
        <f t="shared" si="14"/>
        <v>4.257566471446468E-9</v>
      </c>
    </row>
    <row r="267" spans="9:12">
      <c r="I267">
        <v>262</v>
      </c>
      <c r="J267">
        <f t="shared" si="13"/>
        <v>8.6999999999999797</v>
      </c>
      <c r="K267">
        <f t="shared" si="12"/>
        <v>4.2787993501476471E-22</v>
      </c>
      <c r="L267">
        <f t="shared" si="14"/>
        <v>4.0145790742669121E-9</v>
      </c>
    </row>
    <row r="268" spans="9:12">
      <c r="I268">
        <v>263</v>
      </c>
      <c r="J268">
        <f t="shared" si="13"/>
        <v>8.733333333333313</v>
      </c>
      <c r="K268">
        <f t="shared" si="12"/>
        <v>-6.4735168821398225E-10</v>
      </c>
      <c r="L268">
        <f t="shared" si="14"/>
        <v>3.671313860269158E-9</v>
      </c>
    </row>
    <row r="269" spans="9:12">
      <c r="I269">
        <v>264</v>
      </c>
      <c r="J269">
        <f t="shared" si="13"/>
        <v>8.7666666666666462</v>
      </c>
      <c r="K269">
        <f t="shared" si="12"/>
        <v>-1.1840002059709641E-9</v>
      </c>
      <c r="L269">
        <f t="shared" si="14"/>
        <v>3.2530138305359283E-9</v>
      </c>
    </row>
    <row r="270" spans="9:12">
      <c r="I270">
        <v>265</v>
      </c>
      <c r="J270">
        <f t="shared" si="13"/>
        <v>8.7999999999999794</v>
      </c>
      <c r="K270">
        <f t="shared" si="12"/>
        <v>-1.6073118108660379E-9</v>
      </c>
      <c r="L270">
        <f t="shared" si="14"/>
        <v>2.7839457200261816E-9</v>
      </c>
    </row>
    <row r="271" spans="9:12">
      <c r="I271">
        <v>266</v>
      </c>
      <c r="J271">
        <f t="shared" si="13"/>
        <v>8.8333333333333126</v>
      </c>
      <c r="K271">
        <f t="shared" si="12"/>
        <v>-1.9187909736637746E-9</v>
      </c>
      <c r="L271">
        <f t="shared" si="14"/>
        <v>2.2867260363016438E-9</v>
      </c>
    </row>
    <row r="272" spans="9:12">
      <c r="I272">
        <v>267</v>
      </c>
      <c r="J272">
        <f t="shared" si="13"/>
        <v>8.8666666666666458</v>
      </c>
      <c r="K272">
        <f t="shared" si="12"/>
        <v>-2.1234604422909143E-9</v>
      </c>
      <c r="L272">
        <f t="shared" si="14"/>
        <v>1.7817948739462524E-9</v>
      </c>
    </row>
    <row r="273" spans="9:12">
      <c r="I273">
        <v>268</v>
      </c>
      <c r="J273">
        <f t="shared" si="13"/>
        <v>8.899999999999979</v>
      </c>
      <c r="K273">
        <f t="shared" si="12"/>
        <v>-2.2292094657148577E-9</v>
      </c>
      <c r="L273">
        <f t="shared" si="14"/>
        <v>1.2870346851108554E-9</v>
      </c>
    </row>
    <row r="274" spans="9:12">
      <c r="I274">
        <v>269</v>
      </c>
      <c r="J274">
        <f t="shared" si="13"/>
        <v>8.9333333333333123</v>
      </c>
      <c r="K274">
        <f t="shared" si="12"/>
        <v>-2.2461362743902582E-9</v>
      </c>
      <c r="L274">
        <f t="shared" si="14"/>
        <v>8.1752674598392105E-10</v>
      </c>
    </row>
    <row r="275" spans="9:12">
      <c r="I275">
        <v>270</v>
      </c>
      <c r="J275">
        <f t="shared" si="13"/>
        <v>8.9666666666666455</v>
      </c>
      <c r="K275">
        <f t="shared" si="12"/>
        <v>-2.1859075118598046E-9</v>
      </c>
      <c r="L275">
        <f t="shared" si="14"/>
        <v>3.8543447167445229E-10</v>
      </c>
    </row>
    <row r="276" spans="9:12">
      <c r="I276">
        <v>271</v>
      </c>
      <c r="J276">
        <f t="shared" si="13"/>
        <v>8.9999999999999787</v>
      </c>
      <c r="K276">
        <f t="shared" si="12"/>
        <v>-2.061153622438653E-9</v>
      </c>
      <c r="L276">
        <f t="shared" si="14"/>
        <v>2.3079117748874721E-22</v>
      </c>
    </row>
    <row r="277" spans="9:12">
      <c r="I277">
        <v>272</v>
      </c>
      <c r="J277">
        <f t="shared" si="13"/>
        <v>9.0333333333333119</v>
      </c>
      <c r="K277">
        <f t="shared" si="12"/>
        <v>-1.8849153852038187E-9</v>
      </c>
      <c r="L277">
        <f t="shared" si="14"/>
        <v>-3.323614387637115E-10</v>
      </c>
    </row>
    <row r="278" spans="9:12">
      <c r="I278">
        <v>273</v>
      </c>
      <c r="J278">
        <f t="shared" si="13"/>
        <v>9.0666666666666451</v>
      </c>
      <c r="K278">
        <f t="shared" si="12"/>
        <v>-1.6701529890469402E-9</v>
      </c>
      <c r="L278">
        <f t="shared" si="14"/>
        <v>-6.0788597468360033E-10</v>
      </c>
    </row>
    <row r="279" spans="9:12">
      <c r="I279">
        <v>274</v>
      </c>
      <c r="J279">
        <f t="shared" si="13"/>
        <v>9.0999999999999783</v>
      </c>
      <c r="K279">
        <f t="shared" si="12"/>
        <v>-1.4293253911189709E-9</v>
      </c>
      <c r="L279">
        <f t="shared" si="14"/>
        <v>-8.2522139932188364E-10</v>
      </c>
    </row>
    <row r="280" spans="9:12">
      <c r="I280">
        <v>275</v>
      </c>
      <c r="J280">
        <f t="shared" si="13"/>
        <v>9.1333333333333115</v>
      </c>
      <c r="K280">
        <f t="shared" si="12"/>
        <v>-1.1740442935748164E-9</v>
      </c>
      <c r="L280">
        <f t="shared" si="14"/>
        <v>-9.8514013372419307E-10</v>
      </c>
    </row>
    <row r="281" spans="9:12">
      <c r="I281">
        <v>276</v>
      </c>
      <c r="J281">
        <f t="shared" si="13"/>
        <v>9.1666666666666448</v>
      </c>
      <c r="K281">
        <f t="shared" si="12"/>
        <v>-9.148039908885334E-10</v>
      </c>
      <c r="L281">
        <f t="shared" si="14"/>
        <v>-1.0902209426606724E-9</v>
      </c>
    </row>
    <row r="282" spans="9:12">
      <c r="I282">
        <v>277</v>
      </c>
      <c r="J282">
        <f t="shared" si="13"/>
        <v>9.199999999999978</v>
      </c>
      <c r="K282">
        <f t="shared" si="12"/>
        <v>-6.6078564012464233E-10</v>
      </c>
      <c r="L282">
        <f t="shared" si="14"/>
        <v>-1.1445143016075051E-9</v>
      </c>
    </row>
    <row r="283" spans="9:12">
      <c r="I283">
        <v>278</v>
      </c>
      <c r="J283">
        <f t="shared" si="13"/>
        <v>9.2333333333333112</v>
      </c>
      <c r="K283">
        <f t="shared" si="12"/>
        <v>-4.1973222665516167E-10</v>
      </c>
      <c r="L283">
        <f t="shared" si="14"/>
        <v>-1.1532048149520464E-9</v>
      </c>
    </row>
    <row r="284" spans="9:12">
      <c r="I284">
        <v>279</v>
      </c>
      <c r="J284">
        <f t="shared" si="13"/>
        <v>9.2666666666666444</v>
      </c>
      <c r="K284">
        <f t="shared" si="12"/>
        <v>-1.9788865602294509E-10</v>
      </c>
      <c r="L284">
        <f t="shared" si="14"/>
        <v>-1.1222823372107654E-9</v>
      </c>
    </row>
    <row r="285" spans="9:12">
      <c r="I285">
        <v>280</v>
      </c>
      <c r="J285">
        <f t="shared" si="13"/>
        <v>9.2999999999999776</v>
      </c>
      <c r="K285">
        <f t="shared" si="12"/>
        <v>-1.2419635656178929E-22</v>
      </c>
      <c r="L285">
        <f t="shared" si="14"/>
        <v>-1.0582315547160467E-9</v>
      </c>
    </row>
    <row r="286" spans="9:12">
      <c r="I286">
        <v>281</v>
      </c>
      <c r="J286">
        <f t="shared" si="13"/>
        <v>9.3333333333333108</v>
      </c>
      <c r="K286">
        <f t="shared" si="12"/>
        <v>1.7064005236758032E-10</v>
      </c>
      <c r="L286">
        <f t="shared" si="14"/>
        <v>-9.6774782669155749E-10</v>
      </c>
    </row>
    <row r="287" spans="9:12">
      <c r="I287">
        <v>282</v>
      </c>
      <c r="J287">
        <f t="shared" si="13"/>
        <v>9.366666666666644</v>
      </c>
      <c r="K287">
        <f t="shared" si="12"/>
        <v>3.1209906582236948E-10</v>
      </c>
      <c r="L287">
        <f t="shared" si="14"/>
        <v>-8.5748513598015613E-10</v>
      </c>
    </row>
    <row r="288" spans="9:12">
      <c r="I288">
        <v>283</v>
      </c>
      <c r="J288">
        <f t="shared" si="13"/>
        <v>9.3999999999999773</v>
      </c>
      <c r="K288">
        <f t="shared" si="12"/>
        <v>4.2368279340388275E-10</v>
      </c>
      <c r="L288">
        <f t="shared" si="14"/>
        <v>-7.3384012446843891E-10</v>
      </c>
    </row>
    <row r="289" spans="9:12">
      <c r="I289">
        <v>284</v>
      </c>
      <c r="J289">
        <f t="shared" si="13"/>
        <v>9.4333333333333105</v>
      </c>
      <c r="K289">
        <f t="shared" si="12"/>
        <v>5.0578780930005562E-10</v>
      </c>
      <c r="L289">
        <f t="shared" si="14"/>
        <v>-6.027744388238411E-10</v>
      </c>
    </row>
    <row r="290" spans="9:12">
      <c r="I290">
        <v>285</v>
      </c>
      <c r="J290">
        <f t="shared" si="13"/>
        <v>9.4666666666666437</v>
      </c>
      <c r="K290">
        <f t="shared" si="12"/>
        <v>5.5973809548983792E-10</v>
      </c>
      <c r="L290">
        <f t="shared" si="14"/>
        <v>-4.6967602948151251E-10</v>
      </c>
    </row>
    <row r="291" spans="9:12">
      <c r="I291">
        <v>286</v>
      </c>
      <c r="J291">
        <f t="shared" si="13"/>
        <v>9.4999999999999769</v>
      </c>
      <c r="K291">
        <f t="shared" si="12"/>
        <v>5.8761323542292394E-10</v>
      </c>
      <c r="L291">
        <f t="shared" si="14"/>
        <v>-3.3925865965090502E-10</v>
      </c>
    </row>
    <row r="292" spans="9:12">
      <c r="I292">
        <v>287</v>
      </c>
      <c r="J292">
        <f t="shared" si="13"/>
        <v>9.5333333333333101</v>
      </c>
      <c r="K292">
        <f t="shared" si="12"/>
        <v>5.9207509374719345E-10</v>
      </c>
      <c r="L292">
        <f t="shared" si="14"/>
        <v>-2.1549771057443171E-10</v>
      </c>
    </row>
    <row r="293" spans="9:12">
      <c r="I293">
        <v>288</v>
      </c>
      <c r="J293">
        <f t="shared" si="13"/>
        <v>9.5666666666666433</v>
      </c>
      <c r="K293">
        <f t="shared" si="12"/>
        <v>5.7619896431191588E-10</v>
      </c>
      <c r="L293">
        <f t="shared" si="14"/>
        <v>-1.0159942366453538E-10</v>
      </c>
    </row>
    <row r="294" spans="9:12">
      <c r="I294">
        <v>289</v>
      </c>
      <c r="J294">
        <f t="shared" si="13"/>
        <v>9.5999999999999766</v>
      </c>
      <c r="K294">
        <f t="shared" si="12"/>
        <v>5.433141960916947E-10</v>
      </c>
      <c r="L294">
        <f t="shared" si="14"/>
        <v>-6.6693177272204343E-23</v>
      </c>
    </row>
    <row r="295" spans="9:12">
      <c r="I295">
        <v>290</v>
      </c>
      <c r="J295">
        <f t="shared" si="13"/>
        <v>9.6333333333333098</v>
      </c>
      <c r="K295">
        <f t="shared" si="12"/>
        <v>4.968583011300332E-10</v>
      </c>
      <c r="L295">
        <f t="shared" si="14"/>
        <v>8.7609524078131246E-11</v>
      </c>
    </row>
    <row r="296" spans="9:12">
      <c r="I296">
        <v>291</v>
      </c>
      <c r="J296">
        <f t="shared" si="13"/>
        <v>9.666666666666643</v>
      </c>
      <c r="K296">
        <f t="shared" si="12"/>
        <v>4.4024754812820396E-10</v>
      </c>
      <c r="L296">
        <f t="shared" si="14"/>
        <v>1.6023700322728218E-10</v>
      </c>
    </row>
    <row r="297" spans="9:12">
      <c r="I297">
        <v>292</v>
      </c>
      <c r="J297">
        <f t="shared" si="13"/>
        <v>9.6999999999999762</v>
      </c>
      <c r="K297">
        <f t="shared" si="12"/>
        <v>3.7676608253510669E-10</v>
      </c>
      <c r="L297">
        <f t="shared" si="14"/>
        <v>2.1752599917310085E-10</v>
      </c>
    </row>
    <row r="298" spans="9:12">
      <c r="I298">
        <v>293</v>
      </c>
      <c r="J298">
        <f t="shared" si="13"/>
        <v>9.7333333333333094</v>
      </c>
      <c r="K298">
        <f t="shared" si="12"/>
        <v>3.0947471580742607E-10</v>
      </c>
      <c r="L298">
        <f t="shared" si="14"/>
        <v>2.5968011989263955E-10</v>
      </c>
    </row>
    <row r="299" spans="9:12">
      <c r="I299">
        <v>294</v>
      </c>
      <c r="J299">
        <f t="shared" si="13"/>
        <v>9.7666666666666426</v>
      </c>
      <c r="K299">
        <f t="shared" si="12"/>
        <v>2.4113971393506698E-10</v>
      </c>
      <c r="L299">
        <f t="shared" si="14"/>
        <v>2.8737912039918186E-10</v>
      </c>
    </row>
    <row r="300" spans="9:12">
      <c r="I300">
        <v>295</v>
      </c>
      <c r="J300">
        <f t="shared" si="13"/>
        <v>9.7999999999999758</v>
      </c>
      <c r="K300">
        <f t="shared" si="12"/>
        <v>1.7418120364482835E-10</v>
      </c>
      <c r="L300">
        <f t="shared" si="14"/>
        <v>3.0169069443625766E-10</v>
      </c>
    </row>
    <row r="301" spans="9:12">
      <c r="I301">
        <v>296</v>
      </c>
      <c r="J301">
        <f t="shared" si="13"/>
        <v>9.8333333333333091</v>
      </c>
      <c r="K301">
        <f t="shared" si="12"/>
        <v>1.1064021372124597E-10</v>
      </c>
      <c r="L301">
        <f t="shared" si="14"/>
        <v>3.0398148888263599E-10</v>
      </c>
    </row>
    <row r="302" spans="9:12">
      <c r="I302">
        <v>297</v>
      </c>
      <c r="J302">
        <f t="shared" si="13"/>
        <v>9.8666666666666423</v>
      </c>
      <c r="K302">
        <f t="shared" si="12"/>
        <v>5.2162883393221327E-11</v>
      </c>
      <c r="L302">
        <f t="shared" si="14"/>
        <v>2.958304122465872E-10</v>
      </c>
    </row>
    <row r="303" spans="9:12">
      <c r="I303">
        <v>298</v>
      </c>
      <c r="J303">
        <f t="shared" si="13"/>
        <v>9.8999999999999755</v>
      </c>
      <c r="K303">
        <f t="shared" si="12"/>
        <v>3.5745033714362188E-23</v>
      </c>
      <c r="L303">
        <f t="shared" si="14"/>
        <v>2.7894680928690735E-10</v>
      </c>
    </row>
    <row r="304" spans="9:12">
      <c r="I304">
        <v>299</v>
      </c>
      <c r="J304">
        <f t="shared" si="13"/>
        <v>9.9333333333333087</v>
      </c>
      <c r="K304">
        <f t="shared" si="12"/>
        <v>-4.498022945201119E-11</v>
      </c>
      <c r="L304">
        <f t="shared" si="14"/>
        <v>2.550955575336103E-10</v>
      </c>
    </row>
    <row r="305" spans="9:12">
      <c r="I305">
        <v>300</v>
      </c>
      <c r="J305">
        <f t="shared" si="13"/>
        <v>9.9666666666666419</v>
      </c>
      <c r="K305">
        <f t="shared" si="12"/>
        <v>-8.2268420559366358E-11</v>
      </c>
      <c r="L305">
        <f t="shared" si="14"/>
        <v>2.2603062782114589E-10</v>
      </c>
    </row>
    <row r="306" spans="9:12">
      <c r="I306">
        <v>301</v>
      </c>
      <c r="J306">
        <f t="shared" si="13"/>
        <v>9.9999999999999751</v>
      </c>
      <c r="K306">
        <f t="shared" si="12"/>
        <v>-1.1168157181013865E-10</v>
      </c>
      <c r="L306">
        <f t="shared" si="14"/>
        <v>1.9343815664437132E-10</v>
      </c>
    </row>
    <row r="307" spans="9:12">
      <c r="I307">
        <v>302</v>
      </c>
      <c r="J307">
        <f t="shared" si="13"/>
        <v>10.033333333333308</v>
      </c>
      <c r="K307">
        <f t="shared" si="12"/>
        <v>-1.3332421902531656E-10</v>
      </c>
      <c r="L307">
        <f t="shared" si="14"/>
        <v>1.5888961700327994E-10</v>
      </c>
    </row>
    <row r="308" spans="9:12">
      <c r="I308">
        <v>303</v>
      </c>
      <c r="J308">
        <f t="shared" si="13"/>
        <v>10.066666666666642</v>
      </c>
      <c r="K308">
        <f t="shared" si="12"/>
        <v>-1.4754536006546802E-10</v>
      </c>
      <c r="L308">
        <f t="shared" si="14"/>
        <v>1.2380525721288654E-10</v>
      </c>
    </row>
    <row r="309" spans="9:12">
      <c r="I309">
        <v>304</v>
      </c>
      <c r="J309">
        <f t="shared" si="13"/>
        <v>10.099999999999975</v>
      </c>
      <c r="K309">
        <f t="shared" si="12"/>
        <v>-1.5489316717640469E-10</v>
      </c>
      <c r="L309">
        <f t="shared" si="14"/>
        <v>8.9427611764959136E-11</v>
      </c>
    </row>
    <row r="310" spans="9:12">
      <c r="I310">
        <v>305</v>
      </c>
      <c r="J310">
        <f t="shared" si="13"/>
        <v>10.133333333333308</v>
      </c>
      <c r="K310">
        <f t="shared" si="12"/>
        <v>-1.5606930026136094E-10</v>
      </c>
      <c r="L310">
        <f t="shared" si="14"/>
        <v>5.6804579777913348E-11</v>
      </c>
    </row>
    <row r="311" spans="9:12">
      <c r="I311">
        <v>306</v>
      </c>
      <c r="J311">
        <f t="shared" si="13"/>
        <v>10.166666666666641</v>
      </c>
      <c r="K311">
        <f t="shared" si="12"/>
        <v>-1.5188439797786722E-10</v>
      </c>
      <c r="L311">
        <f t="shared" si="14"/>
        <v>2.6781317312180533E-11</v>
      </c>
    </row>
    <row r="312" spans="9:12">
      <c r="I312">
        <v>307</v>
      </c>
      <c r="J312">
        <f t="shared" si="13"/>
        <v>10.199999999999974</v>
      </c>
      <c r="K312">
        <f t="shared" si="12"/>
        <v>-1.432160671874182E-10</v>
      </c>
      <c r="L312">
        <f t="shared" si="14"/>
        <v>1.9124093797903514E-23</v>
      </c>
    </row>
    <row r="313" spans="9:12">
      <c r="I313">
        <v>308</v>
      </c>
      <c r="J313">
        <f t="shared" si="13"/>
        <v>10.233333333333308</v>
      </c>
      <c r="K313">
        <f t="shared" si="12"/>
        <v>-1.3097042622691962E-10</v>
      </c>
      <c r="L313">
        <f t="shared" si="14"/>
        <v>-2.309361981867495E-11</v>
      </c>
    </row>
    <row r="314" spans="9:12">
      <c r="I314">
        <v>309</v>
      </c>
      <c r="J314">
        <f t="shared" si="13"/>
        <v>10.266666666666641</v>
      </c>
      <c r="K314">
        <f t="shared" si="12"/>
        <v>-1.1604799374906128E-10</v>
      </c>
      <c r="L314">
        <f t="shared" si="14"/>
        <v>-4.2238015470951022E-11</v>
      </c>
    </row>
    <row r="315" spans="9:12">
      <c r="I315">
        <v>310</v>
      </c>
      <c r="J315">
        <f t="shared" si="13"/>
        <v>10.299999999999974</v>
      </c>
      <c r="K315">
        <f t="shared" si="12"/>
        <v>-9.9314461095328521E-11</v>
      </c>
      <c r="L315">
        <f t="shared" si="14"/>
        <v>-5.7339230847793243E-11</v>
      </c>
    </row>
    <row r="316" spans="9:12">
      <c r="I316">
        <v>311</v>
      </c>
      <c r="J316">
        <f t="shared" si="13"/>
        <v>10.333333333333307</v>
      </c>
      <c r="K316">
        <f t="shared" si="12"/>
        <v>-8.1576649406016487E-11</v>
      </c>
      <c r="L316">
        <f t="shared" si="14"/>
        <v>-6.8450936429248038E-11</v>
      </c>
    </row>
    <row r="317" spans="9:12">
      <c r="I317">
        <v>312</v>
      </c>
      <c r="J317">
        <f t="shared" si="13"/>
        <v>10.36666666666664</v>
      </c>
      <c r="K317">
        <f t="shared" si="12"/>
        <v>-6.3563738479329281E-11</v>
      </c>
      <c r="L317">
        <f t="shared" si="14"/>
        <v>-7.5752313691439338E-11</v>
      </c>
    </row>
    <row r="318" spans="9:12">
      <c r="I318">
        <v>313</v>
      </c>
      <c r="J318">
        <f t="shared" si="13"/>
        <v>10.399999999999974</v>
      </c>
      <c r="K318">
        <f t="shared" si="12"/>
        <v>-4.5913666794330992E-11</v>
      </c>
      <c r="L318">
        <f t="shared" si="14"/>
        <v>-7.9524803649543292E-11</v>
      </c>
    </row>
    <row r="319" spans="9:12">
      <c r="I319">
        <v>314</v>
      </c>
      <c r="J319">
        <f t="shared" si="13"/>
        <v>10.433333333333307</v>
      </c>
      <c r="K319">
        <f t="shared" si="12"/>
        <v>-2.9164443697433804E-11</v>
      </c>
      <c r="L319">
        <f t="shared" si="14"/>
        <v>-8.0128650509620529E-11</v>
      </c>
    </row>
    <row r="320" spans="9:12">
      <c r="I320">
        <v>315</v>
      </c>
      <c r="J320">
        <f t="shared" si="13"/>
        <v>10.46666666666664</v>
      </c>
      <c r="K320">
        <f t="shared" si="12"/>
        <v>-1.374998677831842E-11</v>
      </c>
      <c r="L320">
        <f t="shared" si="14"/>
        <v>-7.7980050035796255E-11</v>
      </c>
    </row>
    <row r="321" spans="9:12">
      <c r="I321">
        <v>316</v>
      </c>
      <c r="J321">
        <f t="shared" si="13"/>
        <v>10.499999999999973</v>
      </c>
      <c r="K321">
        <f t="shared" si="12"/>
        <v>-1.021498569470133E-23</v>
      </c>
      <c r="L321">
        <f t="shared" si="14"/>
        <v>-7.3529580614542559E-11</v>
      </c>
    </row>
    <row r="322" spans="9:12">
      <c r="I322">
        <v>317</v>
      </c>
      <c r="J322">
        <f t="shared" si="13"/>
        <v>10.533333333333307</v>
      </c>
      <c r="K322">
        <f t="shared" si="12"/>
        <v>1.1856659755338208E-11</v>
      </c>
      <c r="L322">
        <f t="shared" si="14"/>
        <v>-6.7242458911895839E-11</v>
      </c>
    </row>
    <row r="323" spans="9:12">
      <c r="I323">
        <v>318</v>
      </c>
      <c r="J323">
        <f t="shared" si="13"/>
        <v>10.56666666666664</v>
      </c>
      <c r="K323">
        <f t="shared" si="12"/>
        <v>2.1685720216749454E-11</v>
      </c>
      <c r="L323">
        <f t="shared" si="14"/>
        <v>-5.9581026620155555E-11</v>
      </c>
    </row>
    <row r="324" spans="9:12">
      <c r="I324">
        <v>319</v>
      </c>
      <c r="J324">
        <f t="shared" si="13"/>
        <v>10.599999999999973</v>
      </c>
      <c r="K324">
        <f t="shared" si="12"/>
        <v>2.9438942709418528E-11</v>
      </c>
      <c r="L324">
        <f t="shared" si="14"/>
        <v>-5.0989744493838287E-11</v>
      </c>
    </row>
    <row r="325" spans="9:12">
      <c r="I325">
        <v>320</v>
      </c>
      <c r="J325">
        <f t="shared" si="13"/>
        <v>10.633333333333306</v>
      </c>
      <c r="K325">
        <f t="shared" si="12"/>
        <v>3.5143882576587189E-11</v>
      </c>
      <c r="L325">
        <f t="shared" si="14"/>
        <v>-4.1882848318369337E-11</v>
      </c>
    </row>
    <row r="326" spans="9:12">
      <c r="I326">
        <v>321</v>
      </c>
      <c r="J326">
        <f t="shared" si="13"/>
        <v>10.666666666666639</v>
      </c>
      <c r="K326">
        <f t="shared" si="12"/>
        <v>3.8892534655511642E-11</v>
      </c>
      <c r="L326">
        <f t="shared" si="14"/>
        <v>-3.2634711484998915E-11</v>
      </c>
    </row>
    <row r="327" spans="9:12">
      <c r="I327">
        <v>322</v>
      </c>
      <c r="J327">
        <f t="shared" si="13"/>
        <v>10.699999999999973</v>
      </c>
      <c r="K327">
        <f t="shared" ref="K327:K390" si="15">(EXP(1)^(-J327/$D$6))*COS((2*PI()*J327)/$D$2)</f>
        <v>4.082939558138104E-11</v>
      </c>
      <c r="L327">
        <f t="shared" si="14"/>
        <v>-2.3572862529768079E-11</v>
      </c>
    </row>
    <row r="328" spans="9:12">
      <c r="I328">
        <v>323</v>
      </c>
      <c r="J328">
        <f t="shared" ref="J328:J354" si="16">J327+$D$5</f>
        <v>10.733333333333306</v>
      </c>
      <c r="K328">
        <f t="shared" si="15"/>
        <v>4.113942089661882E-11</v>
      </c>
      <c r="L328">
        <f t="shared" ref="L328:L391" si="17">(EXP(1)^(-J328/$D$6))*SIN((2*PI()*J328)/$D$2)</f>
        <v>-1.4973524661324957E-11</v>
      </c>
    </row>
    <row r="329" spans="9:12">
      <c r="I329">
        <v>324</v>
      </c>
      <c r="J329">
        <f t="shared" si="16"/>
        <v>10.766666666666639</v>
      </c>
      <c r="K329">
        <f t="shared" si="15"/>
        <v>4.0036292631395999E-11</v>
      </c>
      <c r="L329">
        <f t="shared" si="17"/>
        <v>-7.0594785984604227E-12</v>
      </c>
    </row>
    <row r="330" spans="9:12">
      <c r="I330">
        <v>325</v>
      </c>
      <c r="J330">
        <f t="shared" si="16"/>
        <v>10.799999999999972</v>
      </c>
      <c r="K330">
        <f t="shared" si="15"/>
        <v>3.7751345442793258E-11</v>
      </c>
      <c r="L330">
        <f t="shared" si="17"/>
        <v>-5.4480406584813098E-24</v>
      </c>
    </row>
    <row r="331" spans="9:12">
      <c r="I331">
        <v>326</v>
      </c>
      <c r="J331">
        <f t="shared" si="16"/>
        <v>10.833333333333306</v>
      </c>
      <c r="K331">
        <f t="shared" si="15"/>
        <v>3.4523429531213117E-11</v>
      </c>
      <c r="L331">
        <f t="shared" si="17"/>
        <v>6.0874120929352473E-12</v>
      </c>
    </row>
    <row r="332" spans="9:12">
      <c r="I332">
        <v>327</v>
      </c>
      <c r="J332">
        <f t="shared" si="16"/>
        <v>10.866666666666639</v>
      </c>
      <c r="K332">
        <f t="shared" si="15"/>
        <v>3.0589919036324647E-11</v>
      </c>
      <c r="L332">
        <f t="shared" si="17"/>
        <v>1.1133819997829985E-11</v>
      </c>
    </row>
    <row r="333" spans="9:12">
      <c r="I333">
        <v>328</v>
      </c>
      <c r="J333">
        <f t="shared" si="16"/>
        <v>10.899999999999972</v>
      </c>
      <c r="K333">
        <f t="shared" si="15"/>
        <v>2.6179007718234773E-11</v>
      </c>
      <c r="L333">
        <f t="shared" si="17"/>
        <v>1.5114457153234954E-11</v>
      </c>
    </row>
    <row r="334" spans="9:12">
      <c r="I334">
        <v>329</v>
      </c>
      <c r="J334">
        <f t="shared" si="16"/>
        <v>10.933333333333305</v>
      </c>
      <c r="K334">
        <f t="shared" si="15"/>
        <v>2.1503371320496377E-11</v>
      </c>
      <c r="L334">
        <f t="shared" si="17"/>
        <v>1.8043470944091031E-11</v>
      </c>
    </row>
    <row r="335" spans="9:12">
      <c r="I335">
        <v>330</v>
      </c>
      <c r="J335">
        <f t="shared" si="16"/>
        <v>10.966666666666638</v>
      </c>
      <c r="K335">
        <f t="shared" si="15"/>
        <v>1.6755219551088137E-11</v>
      </c>
      <c r="L335">
        <f t="shared" si="17"/>
        <v>1.9968093094707993E-11</v>
      </c>
    </row>
    <row r="336" spans="9:12">
      <c r="I336">
        <v>331</v>
      </c>
      <c r="J336">
        <f t="shared" si="16"/>
        <v>10.999999999999972</v>
      </c>
      <c r="K336">
        <f t="shared" si="15"/>
        <v>1.21027111673849E-11</v>
      </c>
      <c r="L336">
        <f t="shared" si="17"/>
        <v>2.0962510651234843E-11</v>
      </c>
    </row>
    <row r="337" spans="9:12">
      <c r="I337">
        <v>332</v>
      </c>
      <c r="J337">
        <f t="shared" si="16"/>
        <v>11.033333333333305</v>
      </c>
      <c r="K337">
        <f t="shared" si="15"/>
        <v>7.6876638933810609E-12</v>
      </c>
      <c r="L337">
        <f t="shared" si="17"/>
        <v>2.1121682955411258E-11</v>
      </c>
    </row>
    <row r="338" spans="9:12">
      <c r="I338">
        <v>333</v>
      </c>
      <c r="J338">
        <f t="shared" si="16"/>
        <v>11.066666666666638</v>
      </c>
      <c r="K338">
        <f t="shared" si="15"/>
        <v>3.6244571638939097E-12</v>
      </c>
      <c r="L338">
        <f t="shared" si="17"/>
        <v>2.0555318019557154E-11</v>
      </c>
    </row>
    <row r="339" spans="9:12">
      <c r="I339">
        <v>334</v>
      </c>
      <c r="J339">
        <f t="shared" si="16"/>
        <v>11.099999999999971</v>
      </c>
      <c r="K339">
        <f t="shared" si="15"/>
        <v>2.7638749616038339E-24</v>
      </c>
      <c r="L339">
        <f t="shared" si="17"/>
        <v>1.9382187016843201E-11</v>
      </c>
    </row>
    <row r="340" spans="9:12">
      <c r="I340">
        <v>335</v>
      </c>
      <c r="J340">
        <f t="shared" si="16"/>
        <v>11.133333333333304</v>
      </c>
      <c r="K340">
        <f t="shared" si="15"/>
        <v>-3.1253815791187619E-12</v>
      </c>
      <c r="L340">
        <f t="shared" si="17"/>
        <v>1.7724919729040228E-11</v>
      </c>
    </row>
    <row r="341" spans="9:12">
      <c r="I341">
        <v>336</v>
      </c>
      <c r="J341">
        <f t="shared" si="16"/>
        <v>11.166666666666638</v>
      </c>
      <c r="K341">
        <f t="shared" si="15"/>
        <v>-5.7162937871132598E-12</v>
      </c>
      <c r="L341">
        <f t="shared" si="17"/>
        <v>1.570538810307011E-11</v>
      </c>
    </row>
    <row r="342" spans="9:12">
      <c r="I342">
        <v>337</v>
      </c>
      <c r="J342">
        <f t="shared" si="16"/>
        <v>11.199999999999971</v>
      </c>
      <c r="K342">
        <f t="shared" si="15"/>
        <v>-7.7600210473553873E-12</v>
      </c>
      <c r="L342">
        <f t="shared" si="17"/>
        <v>1.3440750721828159E-11</v>
      </c>
    </row>
    <row r="343" spans="9:12">
      <c r="I343">
        <v>338</v>
      </c>
      <c r="J343">
        <f t="shared" si="16"/>
        <v>11.233333333333304</v>
      </c>
      <c r="K343">
        <f t="shared" si="15"/>
        <v>-9.2638268694635416E-12</v>
      </c>
      <c r="L343">
        <f t="shared" si="17"/>
        <v>1.1040198952857324E-11</v>
      </c>
    </row>
    <row r="344" spans="9:12">
      <c r="I344">
        <v>339</v>
      </c>
      <c r="J344">
        <f t="shared" si="16"/>
        <v>11.266666666666637</v>
      </c>
      <c r="K344">
        <f t="shared" si="15"/>
        <v>-1.0251960829259551E-11</v>
      </c>
      <c r="L344">
        <f t="shared" si="17"/>
        <v>8.6024165506783047E-12</v>
      </c>
    </row>
    <row r="345" spans="9:12">
      <c r="I345">
        <v>340</v>
      </c>
      <c r="J345">
        <f t="shared" si="16"/>
        <v>11.299999999999971</v>
      </c>
      <c r="K345">
        <f t="shared" si="15"/>
        <v>-1.0762511826247009E-11</v>
      </c>
      <c r="L345">
        <f t="shared" si="17"/>
        <v>6.2137391000424064E-12</v>
      </c>
    </row>
    <row r="346" spans="9:12">
      <c r="I346">
        <v>341</v>
      </c>
      <c r="J346">
        <f t="shared" si="16"/>
        <v>11.333333333333304</v>
      </c>
      <c r="K346">
        <f t="shared" si="15"/>
        <v>-1.0844233612087084E-11</v>
      </c>
      <c r="L346">
        <f t="shared" si="17"/>
        <v>3.9469782482305746E-12</v>
      </c>
    </row>
    <row r="347" spans="9:12">
      <c r="I347">
        <v>342</v>
      </c>
      <c r="J347">
        <f t="shared" si="16"/>
        <v>11.366666666666637</v>
      </c>
      <c r="K347">
        <f t="shared" si="15"/>
        <v>-1.0553452158399761E-11</v>
      </c>
      <c r="L347">
        <f t="shared" si="17"/>
        <v>1.8608583551435868E-12</v>
      </c>
    </row>
    <row r="348" spans="9:12">
      <c r="I348">
        <v>343</v>
      </c>
      <c r="J348">
        <f t="shared" si="16"/>
        <v>11.39999999999997</v>
      </c>
      <c r="K348">
        <f t="shared" si="15"/>
        <v>-9.951146618738568E-12</v>
      </c>
      <c r="L348">
        <f t="shared" si="17"/>
        <v>1.6140749626649656E-24</v>
      </c>
    </row>
    <row r="349" spans="9:12">
      <c r="I349">
        <v>344</v>
      </c>
      <c r="J349">
        <f t="shared" si="16"/>
        <v>11.433333333333303</v>
      </c>
      <c r="K349">
        <f t="shared" si="15"/>
        <v>-9.1002772223678181E-12</v>
      </c>
      <c r="L349">
        <f t="shared" si="17"/>
        <v>-1.6046244062286427E-12</v>
      </c>
    </row>
    <row r="350" spans="9:12">
      <c r="I350">
        <v>345</v>
      </c>
      <c r="J350">
        <f t="shared" si="16"/>
        <v>11.466666666666637</v>
      </c>
      <c r="K350">
        <f t="shared" si="15"/>
        <v>-8.063415113167017E-12</v>
      </c>
      <c r="L350">
        <f t="shared" si="17"/>
        <v>-2.9348430877236156E-12</v>
      </c>
    </row>
    <row r="351" spans="9:12">
      <c r="I351">
        <v>346</v>
      </c>
      <c r="J351">
        <f t="shared" si="16"/>
        <v>11.49999999999997</v>
      </c>
      <c r="K351">
        <f t="shared" si="15"/>
        <v>-6.9007115132362837E-12</v>
      </c>
      <c r="L351">
        <f t="shared" si="17"/>
        <v>-3.9841276497654525E-12</v>
      </c>
    </row>
    <row r="352" spans="9:12">
      <c r="I352">
        <v>347</v>
      </c>
      <c r="J352">
        <f t="shared" si="16"/>
        <v>11.533333333333303</v>
      </c>
      <c r="K352">
        <f t="shared" si="15"/>
        <v>-5.6682271399226847E-12</v>
      </c>
      <c r="L352">
        <f t="shared" si="17"/>
        <v>-4.7562073025366677E-12</v>
      </c>
    </row>
    <row r="353" spans="9:12">
      <c r="I353">
        <v>348</v>
      </c>
      <c r="J353">
        <f t="shared" si="16"/>
        <v>11.566666666666636</v>
      </c>
      <c r="K353">
        <f t="shared" si="15"/>
        <v>-4.4166279221675449E-12</v>
      </c>
      <c r="L353">
        <f t="shared" si="17"/>
        <v>-5.2635321933934417E-12</v>
      </c>
    </row>
    <row r="354" spans="9:12">
      <c r="I354">
        <v>349</v>
      </c>
      <c r="J354">
        <f t="shared" si="16"/>
        <v>11.599999999999969</v>
      </c>
      <c r="K354">
        <f t="shared" si="15"/>
        <v>-3.1902400271640204E-12</v>
      </c>
      <c r="L354">
        <f t="shared" si="17"/>
        <v>-5.5256578153859124E-12</v>
      </c>
    </row>
    <row r="355" spans="9:12">
      <c r="I355">
        <v>350</v>
      </c>
      <c r="J355">
        <f>J354+$D$5</f>
        <v>11.633333333333303</v>
      </c>
      <c r="K355">
        <f t="shared" si="15"/>
        <v>-2.0264462010909623E-12</v>
      </c>
      <c r="L355">
        <f t="shared" si="17"/>
        <v>-5.567615179234124E-12</v>
      </c>
    </row>
    <row r="356" spans="9:12">
      <c r="I356">
        <v>351</v>
      </c>
      <c r="J356">
        <f t="shared" ref="J356:J419" si="18">J355+$D$5</f>
        <v>11.666666666666636</v>
      </c>
      <c r="K356">
        <f t="shared" si="15"/>
        <v>-9.5539653562557982E-13</v>
      </c>
      <c r="L356">
        <f t="shared" si="17"/>
        <v>-5.4183230030139032E-12</v>
      </c>
    </row>
    <row r="357" spans="9:12">
      <c r="I357">
        <v>352</v>
      </c>
      <c r="J357">
        <f t="shared" si="18"/>
        <v>11.699999999999969</v>
      </c>
      <c r="K357">
        <f t="shared" si="15"/>
        <v>-8.1993112162241769E-25</v>
      </c>
      <c r="L357">
        <f t="shared" si="17"/>
        <v>-5.1090890280636878E-12</v>
      </c>
    </row>
    <row r="358" spans="9:12">
      <c r="I358">
        <v>353</v>
      </c>
      <c r="J358">
        <f t="shared" si="18"/>
        <v>11.733333333333302</v>
      </c>
      <c r="K358">
        <f t="shared" si="15"/>
        <v>8.2384163977527012E-13</v>
      </c>
      <c r="L358">
        <f t="shared" si="17"/>
        <v>-4.6722381139060188E-12</v>
      </c>
    </row>
    <row r="359" spans="9:12">
      <c r="I359">
        <v>354</v>
      </c>
      <c r="J359">
        <f t="shared" si="18"/>
        <v>11.766666666666636</v>
      </c>
      <c r="K359">
        <f t="shared" si="15"/>
        <v>1.5067986829117568E-12</v>
      </c>
      <c r="L359">
        <f t="shared" si="17"/>
        <v>-4.1398953569660893E-12</v>
      </c>
    </row>
    <row r="360" spans="9:12">
      <c r="I360">
        <v>355</v>
      </c>
      <c r="J360">
        <f t="shared" si="18"/>
        <v>11.799999999999969</v>
      </c>
      <c r="K360">
        <f t="shared" si="15"/>
        <v>2.0455193398006817E-12</v>
      </c>
      <c r="L360">
        <f t="shared" si="17"/>
        <v>-3.5429434244008165E-12</v>
      </c>
    </row>
    <row r="361" spans="9:12">
      <c r="I361">
        <v>356</v>
      </c>
      <c r="J361">
        <f t="shared" si="18"/>
        <v>11.833333333333302</v>
      </c>
      <c r="K361">
        <f t="shared" si="15"/>
        <v>2.441918250790142E-12</v>
      </c>
      <c r="L361">
        <f t="shared" si="17"/>
        <v>-2.910164848201474E-12</v>
      </c>
    </row>
    <row r="362" spans="9:12">
      <c r="I362">
        <v>357</v>
      </c>
      <c r="J362">
        <f t="shared" si="18"/>
        <v>11.866666666666635</v>
      </c>
      <c r="K362">
        <f t="shared" si="15"/>
        <v>2.7023875346673228E-12</v>
      </c>
      <c r="L362">
        <f t="shared" si="17"/>
        <v>-2.2675723836382225E-12</v>
      </c>
    </row>
    <row r="363" spans="9:12">
      <c r="I363">
        <v>358</v>
      </c>
      <c r="J363">
        <f t="shared" si="18"/>
        <v>11.899999999999968</v>
      </c>
      <c r="K363">
        <f t="shared" si="15"/>
        <v>2.8369673163353597E-12</v>
      </c>
      <c r="L363">
        <f t="shared" si="17"/>
        <v>-1.6379238437690287E-12</v>
      </c>
    </row>
    <row r="364" spans="9:12">
      <c r="I364">
        <v>359</v>
      </c>
      <c r="J364">
        <f t="shared" si="18"/>
        <v>11.933333333333302</v>
      </c>
      <c r="K364">
        <f t="shared" si="15"/>
        <v>2.8585089452045209E-12</v>
      </c>
      <c r="L364">
        <f t="shared" si="17"/>
        <v>-1.04041217043866E-12</v>
      </c>
    </row>
    <row r="365" spans="9:12">
      <c r="I365">
        <v>360</v>
      </c>
      <c r="J365">
        <f t="shared" si="18"/>
        <v>11.966666666666635</v>
      </c>
      <c r="K365">
        <f t="shared" si="15"/>
        <v>2.7818597861954242E-12</v>
      </c>
      <c r="L365">
        <f t="shared" si="17"/>
        <v>-4.9051693685462046E-13</v>
      </c>
    </row>
    <row r="366" spans="9:12">
      <c r="I366">
        <v>361</v>
      </c>
      <c r="J366">
        <f t="shared" si="18"/>
        <v>11.999999999999968</v>
      </c>
      <c r="K366">
        <f t="shared" si="15"/>
        <v>2.6230937696694903E-12</v>
      </c>
      <c r="L366">
        <f t="shared" si="17"/>
        <v>-4.3510600990691576E-25</v>
      </c>
    </row>
    <row r="367" spans="9:12">
      <c r="I367">
        <v>362</v>
      </c>
      <c r="J367">
        <f t="shared" si="18"/>
        <v>12.033333333333301</v>
      </c>
      <c r="K367">
        <f t="shared" si="15"/>
        <v>2.3988070318759048E-12</v>
      </c>
      <c r="L367">
        <f t="shared" si="17"/>
        <v>4.2297440123251081E-13</v>
      </c>
    </row>
    <row r="368" spans="9:12">
      <c r="I368">
        <v>363</v>
      </c>
      <c r="J368">
        <f t="shared" si="18"/>
        <v>12.066666666666634</v>
      </c>
      <c r="K368">
        <f t="shared" si="15"/>
        <v>2.1254931472699428E-12</v>
      </c>
      <c r="L368">
        <f t="shared" si="17"/>
        <v>7.7361623874264867E-13</v>
      </c>
    </row>
    <row r="369" spans="9:12">
      <c r="I369">
        <v>364</v>
      </c>
      <c r="J369">
        <f t="shared" si="18"/>
        <v>12.099999999999968</v>
      </c>
      <c r="K369">
        <f t="shared" si="15"/>
        <v>1.819007805851358E-12</v>
      </c>
      <c r="L369">
        <f t="shared" si="17"/>
        <v>1.0502046463658823E-12</v>
      </c>
    </row>
    <row r="370" spans="9:12">
      <c r="I370">
        <v>365</v>
      </c>
      <c r="J370">
        <f t="shared" si="18"/>
        <v>12.133333333333301</v>
      </c>
      <c r="K370">
        <f t="shared" si="15"/>
        <v>1.4941284522735404E-12</v>
      </c>
      <c r="L370">
        <f t="shared" si="17"/>
        <v>1.2537226332337652E-12</v>
      </c>
    </row>
    <row r="371" spans="9:12">
      <c r="I371">
        <v>366</v>
      </c>
      <c r="J371">
        <f t="shared" si="18"/>
        <v>12.166666666666634</v>
      </c>
      <c r="K371">
        <f t="shared" si="15"/>
        <v>1.1642104804054038E-12</v>
      </c>
      <c r="L371">
        <f t="shared" si="17"/>
        <v>1.3874520225584907E-12</v>
      </c>
    </row>
    <row r="372" spans="9:12">
      <c r="I372">
        <v>367</v>
      </c>
      <c r="J372">
        <f t="shared" si="18"/>
        <v>12.199999999999967</v>
      </c>
      <c r="K372">
        <f t="shared" si="15"/>
        <v>8.4093814106269394E-13</v>
      </c>
      <c r="L372">
        <f t="shared" si="17"/>
        <v>1.4565475863425236E-12</v>
      </c>
    </row>
    <row r="373" spans="9:12">
      <c r="I373">
        <v>368</v>
      </c>
      <c r="J373">
        <f t="shared" si="18"/>
        <v>12.233333333333301</v>
      </c>
      <c r="K373">
        <f t="shared" si="15"/>
        <v>5.3416541915307214E-13</v>
      </c>
      <c r="L373">
        <f t="shared" si="17"/>
        <v>1.467607427375799E-12</v>
      </c>
    </row>
    <row r="374" spans="9:12">
      <c r="I374">
        <v>369</v>
      </c>
      <c r="J374">
        <f t="shared" si="18"/>
        <v>12.266666666666634</v>
      </c>
      <c r="K374">
        <f t="shared" si="15"/>
        <v>2.5183979255659946E-13</v>
      </c>
      <c r="L374">
        <f t="shared" si="17"/>
        <v>1.4282544369810795E-12</v>
      </c>
    </row>
    <row r="375" spans="9:12">
      <c r="I375">
        <v>370</v>
      </c>
      <c r="J375">
        <f t="shared" si="18"/>
        <v>12.299999999999967</v>
      </c>
      <c r="K375">
        <f t="shared" si="15"/>
        <v>2.2108107895447416E-25</v>
      </c>
      <c r="L375">
        <f t="shared" si="17"/>
        <v>1.3467412461760546E-12</v>
      </c>
    </row>
    <row r="376" spans="9:12">
      <c r="I376">
        <v>371</v>
      </c>
      <c r="J376">
        <f t="shared" si="18"/>
        <v>12.3333333333333</v>
      </c>
      <c r="K376">
        <f t="shared" si="15"/>
        <v>-2.1716229850532522E-13</v>
      </c>
      <c r="L376">
        <f t="shared" si="17"/>
        <v>1.2315885954208542E-12</v>
      </c>
    </row>
    <row r="377" spans="9:12">
      <c r="I377">
        <v>372</v>
      </c>
      <c r="J377">
        <f t="shared" si="18"/>
        <v>12.366666666666633</v>
      </c>
      <c r="K377">
        <f t="shared" si="15"/>
        <v>-3.9718782053207566E-13</v>
      </c>
      <c r="L377">
        <f t="shared" si="17"/>
        <v>1.0912645681948557E-12</v>
      </c>
    </row>
    <row r="378" spans="9:12">
      <c r="I378">
        <v>373</v>
      </c>
      <c r="J378">
        <f t="shared" si="18"/>
        <v>12.399999999999967</v>
      </c>
      <c r="K378">
        <f t="shared" si="15"/>
        <v>-5.3919304393181635E-13</v>
      </c>
      <c r="L378">
        <f t="shared" si="17"/>
        <v>9.3390974717800212E-13</v>
      </c>
    </row>
    <row r="379" spans="9:12">
      <c r="I379">
        <v>374</v>
      </c>
      <c r="J379">
        <f t="shared" si="18"/>
        <v>12.4333333333333</v>
      </c>
      <c r="K379">
        <f t="shared" si="15"/>
        <v>-6.4368266242083225E-13</v>
      </c>
      <c r="L379">
        <f t="shared" si="17"/>
        <v>7.6711112543091222E-13</v>
      </c>
    </row>
    <row r="380" spans="9:12">
      <c r="I380">
        <v>375</v>
      </c>
      <c r="J380">
        <f t="shared" si="18"/>
        <v>12.466666666666633</v>
      </c>
      <c r="K380">
        <f t="shared" si="15"/>
        <v>-7.12341620217926E-13</v>
      </c>
      <c r="L380">
        <f t="shared" si="17"/>
        <v>5.9772559079729267E-13</v>
      </c>
    </row>
    <row r="381" spans="9:12">
      <c r="I381">
        <v>376</v>
      </c>
      <c r="J381">
        <f t="shared" si="18"/>
        <v>12.499999999999966</v>
      </c>
      <c r="K381">
        <f t="shared" si="15"/>
        <v>-7.4781646551385641E-13</v>
      </c>
      <c r="L381">
        <f t="shared" si="17"/>
        <v>4.3175203766903153E-13</v>
      </c>
    </row>
    <row r="382" spans="9:12">
      <c r="I382">
        <v>377</v>
      </c>
      <c r="J382">
        <f t="shared" si="18"/>
        <v>12.533333333333299</v>
      </c>
      <c r="K382">
        <f t="shared" si="15"/>
        <v>-7.5349477723411718E-13</v>
      </c>
      <c r="L382">
        <f t="shared" si="17"/>
        <v>2.7424967058841197E-13</v>
      </c>
    </row>
    <row r="383" spans="9:12">
      <c r="I383">
        <v>378</v>
      </c>
      <c r="J383">
        <f t="shared" si="18"/>
        <v>12.566666666666633</v>
      </c>
      <c r="K383">
        <f t="shared" si="15"/>
        <v>-7.3329027828034532E-13</v>
      </c>
      <c r="L383">
        <f t="shared" si="17"/>
        <v>1.2929886075216872E-13</v>
      </c>
    </row>
    <row r="384" spans="9:12">
      <c r="I384">
        <v>379</v>
      </c>
      <c r="J384">
        <f t="shared" si="18"/>
        <v>12.599999999999966</v>
      </c>
      <c r="K384">
        <f t="shared" si="15"/>
        <v>-6.9144001069407442E-13</v>
      </c>
      <c r="L384">
        <f t="shared" si="17"/>
        <v>1.2705985257480701E-25</v>
      </c>
    </row>
    <row r="385" spans="9:12">
      <c r="I385">
        <v>380</v>
      </c>
      <c r="J385">
        <f t="shared" si="18"/>
        <v>12.633333333333299</v>
      </c>
      <c r="K385">
        <f t="shared" si="15"/>
        <v>-6.3231866849437526E-13</v>
      </c>
      <c r="L385">
        <f t="shared" si="17"/>
        <v>-1.114948416610877E-13</v>
      </c>
    </row>
    <row r="386" spans="9:12">
      <c r="I386">
        <v>381</v>
      </c>
      <c r="J386">
        <f t="shared" si="18"/>
        <v>12.666666666666632</v>
      </c>
      <c r="K386">
        <f t="shared" si="15"/>
        <v>-5.6027391070495075E-13</v>
      </c>
      <c r="L386">
        <f t="shared" si="17"/>
        <v>-2.0392302653240993E-13</v>
      </c>
    </row>
    <row r="387" spans="9:12">
      <c r="I387">
        <v>382</v>
      </c>
      <c r="J387">
        <f t="shared" si="18"/>
        <v>12.699999999999966</v>
      </c>
      <c r="K387">
        <f t="shared" si="15"/>
        <v>-4.7948525183258885E-13</v>
      </c>
      <c r="L387">
        <f t="shared" si="17"/>
        <v>-2.7683093921788508E-13</v>
      </c>
    </row>
    <row r="388" spans="9:12">
      <c r="I388">
        <v>383</v>
      </c>
      <c r="J388">
        <f t="shared" si="18"/>
        <v>12.733333333333299</v>
      </c>
      <c r="K388">
        <f t="shared" si="15"/>
        <v>-3.938479839965909E-13</v>
      </c>
      <c r="L388">
        <f t="shared" si="17"/>
        <v>-3.3047769811133084E-13</v>
      </c>
    </row>
    <row r="389" spans="9:12">
      <c r="I389">
        <v>384</v>
      </c>
      <c r="J389">
        <f t="shared" si="18"/>
        <v>12.766666666666632</v>
      </c>
      <c r="K389">
        <f t="shared" si="15"/>
        <v>-3.0688255079920264E-13</v>
      </c>
      <c r="L389">
        <f t="shared" si="17"/>
        <v>-3.657283824192956E-13</v>
      </c>
    </row>
    <row r="390" spans="9:12">
      <c r="I390">
        <v>385</v>
      </c>
      <c r="J390">
        <f t="shared" si="18"/>
        <v>12.799999999999965</v>
      </c>
      <c r="K390">
        <f t="shared" si="15"/>
        <v>-2.2166888731648792E-13</v>
      </c>
      <c r="L390">
        <f t="shared" si="17"/>
        <v>-3.8394177528925961E-13</v>
      </c>
    </row>
    <row r="391" spans="9:12">
      <c r="I391">
        <v>386</v>
      </c>
      <c r="J391">
        <f t="shared" si="18"/>
        <v>12.833333333333298</v>
      </c>
      <c r="K391">
        <f t="shared" ref="K391:K454" si="19">(EXP(1)^(-J391/$D$6))*COS((2*PI()*J391)/$D$2)</f>
        <v>-1.4080447576914228E-13</v>
      </c>
      <c r="L391">
        <f t="shared" si="17"/>
        <v>-3.8685711773364532E-13</v>
      </c>
    </row>
    <row r="392" spans="9:12">
      <c r="I392">
        <v>387</v>
      </c>
      <c r="J392">
        <f t="shared" si="18"/>
        <v>12.866666666666632</v>
      </c>
      <c r="K392">
        <f t="shared" si="19"/>
        <v>-6.6384248581582296E-14</v>
      </c>
      <c r="L392">
        <f t="shared" ref="L392:L455" si="20">(EXP(1)^(-J392/$D$6))*SIN((2*PI()*J392)/$D$2)</f>
        <v>-3.764837820893022E-13</v>
      </c>
    </row>
    <row r="393" spans="9:12">
      <c r="I393">
        <v>388</v>
      </c>
      <c r="J393">
        <f t="shared" si="18"/>
        <v>12.899999999999965</v>
      </c>
      <c r="K393">
        <f t="shared" si="19"/>
        <v>-6.7148254447059963E-26</v>
      </c>
      <c r="L393">
        <f t="shared" si="20"/>
        <v>-3.5499713827441712E-13</v>
      </c>
    </row>
    <row r="394" spans="9:12">
      <c r="I394">
        <v>389</v>
      </c>
      <c r="J394">
        <f t="shared" si="18"/>
        <v>12.933333333333298</v>
      </c>
      <c r="K394">
        <f t="shared" si="19"/>
        <v>5.724336039263366E-14</v>
      </c>
      <c r="L394">
        <f t="shared" si="20"/>
        <v>-3.2464322908890701E-13</v>
      </c>
    </row>
    <row r="395" spans="9:12">
      <c r="I395">
        <v>390</v>
      </c>
      <c r="J395">
        <f t="shared" si="18"/>
        <v>12.966666666666631</v>
      </c>
      <c r="K395">
        <f t="shared" si="19"/>
        <v>1.0469757278667544E-13</v>
      </c>
      <c r="L395">
        <f t="shared" si="20"/>
        <v>-2.8765421710326082E-13</v>
      </c>
    </row>
    <row r="396" spans="9:12">
      <c r="I396">
        <v>391</v>
      </c>
      <c r="J396">
        <f t="shared" si="18"/>
        <v>12.999999999999964</v>
      </c>
      <c r="K396">
        <f t="shared" si="19"/>
        <v>1.4212974327233215E-13</v>
      </c>
      <c r="L396">
        <f t="shared" si="20"/>
        <v>-2.4617593661450598E-13</v>
      </c>
    </row>
    <row r="397" spans="9:12">
      <c r="I397">
        <v>392</v>
      </c>
      <c r="J397">
        <f t="shared" si="18"/>
        <v>13.033333333333298</v>
      </c>
      <c r="K397">
        <f t="shared" si="19"/>
        <v>1.6967290766884438E-13</v>
      </c>
      <c r="L397">
        <f t="shared" si="20"/>
        <v>-2.0220829728032312E-13</v>
      </c>
    </row>
    <row r="398" spans="9:12">
      <c r="I398">
        <v>393</v>
      </c>
      <c r="J398">
        <f t="shared" si="18"/>
        <v>13.066666666666631</v>
      </c>
      <c r="K398">
        <f t="shared" si="19"/>
        <v>1.877712124501644E-13</v>
      </c>
      <c r="L398">
        <f t="shared" si="20"/>
        <v>-1.5755875511270108E-13</v>
      </c>
    </row>
    <row r="399" spans="9:12">
      <c r="I399">
        <v>394</v>
      </c>
      <c r="J399">
        <f t="shared" si="18"/>
        <v>13.099999999999964</v>
      </c>
      <c r="K399">
        <f t="shared" si="19"/>
        <v>1.9712228014526876E-13</v>
      </c>
      <c r="L399">
        <f t="shared" si="20"/>
        <v>-1.1380860150519565E-13</v>
      </c>
    </row>
    <row r="400" spans="9:12">
      <c r="I400">
        <v>395</v>
      </c>
      <c r="J400">
        <f t="shared" si="18"/>
        <v>13.133333333333297</v>
      </c>
      <c r="K400">
        <f t="shared" si="19"/>
        <v>1.9861906686406052E-13</v>
      </c>
      <c r="L400">
        <f t="shared" si="20"/>
        <v>-7.229142829628868E-14</v>
      </c>
    </row>
    <row r="401" spans="9:12">
      <c r="I401">
        <v>396</v>
      </c>
      <c r="J401">
        <f t="shared" si="18"/>
        <v>13.166666666666631</v>
      </c>
      <c r="K401">
        <f t="shared" si="19"/>
        <v>1.9329321876278401E-13</v>
      </c>
      <c r="L401">
        <f t="shared" si="20"/>
        <v>-3.4082809655900537E-14</v>
      </c>
    </row>
    <row r="402" spans="9:12">
      <c r="I402">
        <v>397</v>
      </c>
      <c r="J402">
        <f t="shared" si="18"/>
        <v>13.199999999999964</v>
      </c>
      <c r="K402">
        <f t="shared" si="19"/>
        <v>1.8226160799766637E-13</v>
      </c>
      <c r="L402">
        <f t="shared" si="20"/>
        <v>-3.5457513184428646E-26</v>
      </c>
    </row>
    <row r="403" spans="9:12">
      <c r="I403">
        <v>398</v>
      </c>
      <c r="J403">
        <f t="shared" si="18"/>
        <v>13.233333333333297</v>
      </c>
      <c r="K403">
        <f t="shared" si="19"/>
        <v>1.6667739139226496E-13</v>
      </c>
      <c r="L403">
        <f t="shared" si="20"/>
        <v>2.9389721176529534E-14</v>
      </c>
    </row>
    <row r="404" spans="9:12">
      <c r="I404">
        <v>399</v>
      </c>
      <c r="J404">
        <f t="shared" si="18"/>
        <v>13.26666666666663</v>
      </c>
      <c r="K404">
        <f t="shared" si="19"/>
        <v>1.4768659942273255E-13</v>
      </c>
      <c r="L404">
        <f t="shared" si="20"/>
        <v>5.375352618983934E-14</v>
      </c>
    </row>
    <row r="405" spans="9:12">
      <c r="I405">
        <v>400</v>
      </c>
      <c r="J405">
        <f t="shared" si="18"/>
        <v>13.299999999999963</v>
      </c>
      <c r="K405">
        <f t="shared" si="19"/>
        <v>1.2639094015177034E-13</v>
      </c>
      <c r="L405">
        <f t="shared" si="20"/>
        <v>7.2971843319722188E-14</v>
      </c>
    </row>
    <row r="406" spans="9:12">
      <c r="I406">
        <v>401</v>
      </c>
      <c r="J406">
        <f t="shared" si="18"/>
        <v>13.333333333333297</v>
      </c>
      <c r="K406">
        <f t="shared" si="19"/>
        <v>1.0381720143415136E-13</v>
      </c>
      <c r="L406">
        <f t="shared" si="20"/>
        <v>8.7112975433219243E-14</v>
      </c>
    </row>
    <row r="407" spans="9:12">
      <c r="I407">
        <v>402</v>
      </c>
      <c r="J407">
        <f t="shared" si="18"/>
        <v>13.36666666666663</v>
      </c>
      <c r="K407">
        <f t="shared" si="19"/>
        <v>8.0893362128326765E-14</v>
      </c>
      <c r="L407">
        <f t="shared" si="20"/>
        <v>9.6404954933418835E-14</v>
      </c>
    </row>
    <row r="408" spans="9:12">
      <c r="I408">
        <v>403</v>
      </c>
      <c r="J408">
        <f t="shared" si="18"/>
        <v>13.399999999999963</v>
      </c>
      <c r="K408">
        <f t="shared" si="19"/>
        <v>5.8431284305925111E-14</v>
      </c>
      <c r="L408">
        <f t="shared" si="20"/>
        <v>1.0120595316932015E-13</v>
      </c>
    </row>
    <row r="409" spans="9:12">
      <c r="I409">
        <v>404</v>
      </c>
      <c r="J409">
        <f t="shared" si="18"/>
        <v>13.433333333333296</v>
      </c>
      <c r="K409">
        <f t="shared" si="19"/>
        <v>3.7115656846632379E-14</v>
      </c>
      <c r="L409">
        <f t="shared" si="20"/>
        <v>1.0197442909428775E-13</v>
      </c>
    </row>
    <row r="410" spans="9:12">
      <c r="I410">
        <v>405</v>
      </c>
      <c r="J410">
        <f t="shared" si="18"/>
        <v>13.466666666666629</v>
      </c>
      <c r="K410">
        <f t="shared" si="19"/>
        <v>1.7498697942069235E-14</v>
      </c>
      <c r="L410">
        <f t="shared" si="20"/>
        <v>9.9240047505725246E-14</v>
      </c>
    </row>
    <row r="411" spans="9:12">
      <c r="I411">
        <v>406</v>
      </c>
      <c r="J411">
        <f t="shared" si="18"/>
        <v>13.499999999999963</v>
      </c>
      <c r="K411">
        <f t="shared" si="19"/>
        <v>1.7379102627809015E-26</v>
      </c>
      <c r="L411">
        <f t="shared" si="20"/>
        <v>9.3576229688409725E-14</v>
      </c>
    </row>
    <row r="412" spans="9:12">
      <c r="I412">
        <v>407</v>
      </c>
      <c r="J412">
        <f t="shared" si="18"/>
        <v>13.533333333333296</v>
      </c>
      <c r="K412">
        <f t="shared" si="19"/>
        <v>-1.5089185975624529E-14</v>
      </c>
      <c r="L412">
        <f t="shared" si="20"/>
        <v>8.5575026096484718E-14</v>
      </c>
    </row>
    <row r="413" spans="9:12">
      <c r="I413">
        <v>408</v>
      </c>
      <c r="J413">
        <f t="shared" si="18"/>
        <v>13.566666666666629</v>
      </c>
      <c r="K413">
        <f t="shared" si="19"/>
        <v>-2.7597980554228878E-14</v>
      </c>
      <c r="L413">
        <f t="shared" si="20"/>
        <v>7.5824828395340546E-14</v>
      </c>
    </row>
    <row r="414" spans="9:12">
      <c r="I414">
        <v>409</v>
      </c>
      <c r="J414">
        <f t="shared" si="18"/>
        <v>13.599999999999962</v>
      </c>
      <c r="K414">
        <f t="shared" si="19"/>
        <v>-3.7464993567709205E-14</v>
      </c>
      <c r="L414">
        <f t="shared" si="20"/>
        <v>6.4891272364543037E-14</v>
      </c>
    </row>
    <row r="415" spans="9:12">
      <c r="I415">
        <v>410</v>
      </c>
      <c r="J415">
        <f t="shared" si="18"/>
        <v>13.633333333333296</v>
      </c>
      <c r="K415">
        <f t="shared" si="19"/>
        <v>-4.4725292877280201E-14</v>
      </c>
      <c r="L415">
        <f t="shared" si="20"/>
        <v>5.3301528466348636E-14</v>
      </c>
    </row>
    <row r="416" spans="9:12">
      <c r="I416">
        <v>411</v>
      </c>
      <c r="J416">
        <f t="shared" si="18"/>
        <v>13.666666666666629</v>
      </c>
      <c r="K416">
        <f t="shared" si="19"/>
        <v>-4.949595422238266E-14</v>
      </c>
      <c r="L416">
        <f t="shared" si="20"/>
        <v>4.1532036932786078E-14</v>
      </c>
    </row>
    <row r="417" spans="9:12">
      <c r="I417">
        <v>412</v>
      </c>
      <c r="J417">
        <f t="shared" si="18"/>
        <v>13.699999999999962</v>
      </c>
      <c r="K417">
        <f t="shared" si="19"/>
        <v>-5.1960868905139736E-14</v>
      </c>
      <c r="L417">
        <f t="shared" si="20"/>
        <v>2.9999621649722727E-14</v>
      </c>
    </row>
    <row r="418" spans="9:12">
      <c r="I418">
        <v>413</v>
      </c>
      <c r="J418">
        <f t="shared" si="18"/>
        <v>13.733333333333295</v>
      </c>
      <c r="K418">
        <f t="shared" si="19"/>
        <v>-5.2355417600582566E-14</v>
      </c>
      <c r="L418">
        <f t="shared" si="20"/>
        <v>1.905581360920062E-14</v>
      </c>
    </row>
    <row r="419" spans="9:12">
      <c r="I419">
        <v>414</v>
      </c>
      <c r="J419">
        <f t="shared" si="18"/>
        <v>13.766666666666628</v>
      </c>
      <c r="K419">
        <f t="shared" si="19"/>
        <v>-5.0951539283047105E-14</v>
      </c>
      <c r="L419">
        <f t="shared" si="20"/>
        <v>8.9841310842390302E-15</v>
      </c>
    </row>
    <row r="420" spans="9:12">
      <c r="I420">
        <v>415</v>
      </c>
      <c r="J420">
        <f t="shared" ref="J420:J483" si="21">J419+$D$5</f>
        <v>13.799999999999962</v>
      </c>
      <c r="K420">
        <f t="shared" si="19"/>
        <v>-4.8043638256555538E-14</v>
      </c>
      <c r="L420">
        <f t="shared" si="20"/>
        <v>9.1816997682204974E-27</v>
      </c>
    </row>
    <row r="421" spans="9:12">
      <c r="I421">
        <v>416</v>
      </c>
      <c r="J421">
        <f t="shared" si="21"/>
        <v>13.833333333333295</v>
      </c>
      <c r="K421">
        <f t="shared" si="19"/>
        <v>-4.3935683359596312E-14</v>
      </c>
      <c r="L421">
        <f t="shared" si="20"/>
        <v>-7.7470463921512933E-15</v>
      </c>
    </row>
    <row r="422" spans="9:12">
      <c r="I422">
        <v>417</v>
      </c>
      <c r="J422">
        <f t="shared" si="21"/>
        <v>13.866666666666628</v>
      </c>
      <c r="K422">
        <f t="shared" si="19"/>
        <v>-3.8929764945876376E-14</v>
      </c>
      <c r="L422">
        <f t="shared" si="20"/>
        <v>-1.4169275667270062E-14</v>
      </c>
    </row>
    <row r="423" spans="9:12">
      <c r="I423">
        <v>418</v>
      </c>
      <c r="J423">
        <f t="shared" si="21"/>
        <v>13.899999999999961</v>
      </c>
      <c r="K423">
        <f t="shared" si="19"/>
        <v>-3.3316290107763123E-14</v>
      </c>
      <c r="L423">
        <f t="shared" si="20"/>
        <v>-1.9235169062107714E-14</v>
      </c>
    </row>
    <row r="424" spans="9:12">
      <c r="I424">
        <v>419</v>
      </c>
      <c r="J424">
        <f t="shared" si="21"/>
        <v>13.933333333333294</v>
      </c>
      <c r="K424">
        <f t="shared" si="19"/>
        <v>-2.7365917185226602E-14</v>
      </c>
      <c r="L424">
        <f t="shared" si="20"/>
        <v>-2.2962731016942014E-14</v>
      </c>
    </row>
    <row r="425" spans="9:12">
      <c r="I425">
        <v>420</v>
      </c>
      <c r="J425">
        <f t="shared" si="21"/>
        <v>13.966666666666628</v>
      </c>
      <c r="K425">
        <f t="shared" si="19"/>
        <v>-2.1323258749586062E-14</v>
      </c>
      <c r="L425">
        <f t="shared" si="20"/>
        <v>-2.541207022062501E-14</v>
      </c>
    </row>
    <row r="426" spans="9:12">
      <c r="I426">
        <v>421</v>
      </c>
      <c r="J426">
        <f t="shared" si="21"/>
        <v>13.999999999999961</v>
      </c>
      <c r="K426">
        <f t="shared" si="19"/>
        <v>-1.54023193194686E-14</v>
      </c>
      <c r="L426">
        <f t="shared" si="20"/>
        <v>-2.6677599615707022E-14</v>
      </c>
    </row>
    <row r="427" spans="9:12">
      <c r="I427">
        <v>422</v>
      </c>
      <c r="J427">
        <f t="shared" si="21"/>
        <v>14.033333333333294</v>
      </c>
      <c r="K427">
        <f t="shared" si="19"/>
        <v>-9.7835809240580119E-15</v>
      </c>
      <c r="L427">
        <f t="shared" si="20"/>
        <v>-2.6880167670239379E-14</v>
      </c>
    </row>
    <row r="428" spans="9:12">
      <c r="I428">
        <v>423</v>
      </c>
      <c r="J428">
        <f t="shared" si="21"/>
        <v>14.066666666666627</v>
      </c>
      <c r="K428">
        <f t="shared" si="19"/>
        <v>-4.6126066982813131E-15</v>
      </c>
      <c r="L428">
        <f t="shared" si="20"/>
        <v>-2.6159392508978024E-14</v>
      </c>
    </row>
    <row r="429" spans="9:12">
      <c r="I429">
        <v>424</v>
      </c>
      <c r="J429">
        <f t="shared" si="21"/>
        <v>14.099999999999961</v>
      </c>
      <c r="K429">
        <f t="shared" si="19"/>
        <v>-5.1975329710166506E-27</v>
      </c>
      <c r="L429">
        <f t="shared" si="20"/>
        <v>-2.466642634152483E-14</v>
      </c>
    </row>
    <row r="430" spans="9:12">
      <c r="I430">
        <v>425</v>
      </c>
      <c r="J430">
        <f t="shared" si="21"/>
        <v>14.133333333333294</v>
      </c>
      <c r="K430">
        <f t="shared" si="19"/>
        <v>3.977466239670041E-15</v>
      </c>
      <c r="L430">
        <f t="shared" si="20"/>
        <v>-2.255733197321221E-14</v>
      </c>
    </row>
    <row r="431" spans="9:12">
      <c r="I431">
        <v>426</v>
      </c>
      <c r="J431">
        <f t="shared" si="21"/>
        <v>14.166666666666627</v>
      </c>
      <c r="K431">
        <f t="shared" si="19"/>
        <v>7.2747486918683149E-15</v>
      </c>
      <c r="L431">
        <f t="shared" si="20"/>
        <v>-1.9987207763127934E-14</v>
      </c>
    </row>
    <row r="432" spans="9:12">
      <c r="I432">
        <v>427</v>
      </c>
      <c r="J432">
        <f t="shared" si="21"/>
        <v>14.19999999999996</v>
      </c>
      <c r="K432">
        <f t="shared" si="19"/>
        <v>9.8756650839721204E-15</v>
      </c>
      <c r="L432">
        <f t="shared" si="20"/>
        <v>-1.710515368398188E-14</v>
      </c>
    </row>
    <row r="433" spans="9:12">
      <c r="I433">
        <v>428</v>
      </c>
      <c r="J433">
        <f t="shared" si="21"/>
        <v>14.233333333333293</v>
      </c>
      <c r="K433">
        <f t="shared" si="19"/>
        <v>1.1789459203838664E-14</v>
      </c>
      <c r="L433">
        <f t="shared" si="20"/>
        <v>-1.4050130360923639E-14</v>
      </c>
    </row>
    <row r="434" spans="9:12">
      <c r="I434">
        <v>429</v>
      </c>
      <c r="J434">
        <f t="shared" si="21"/>
        <v>14.266666666666627</v>
      </c>
      <c r="K434">
        <f t="shared" si="19"/>
        <v>1.3046991881327193E-14</v>
      </c>
      <c r="L434">
        <f t="shared" si="20"/>
        <v>-1.0947726075599085E-14</v>
      </c>
    </row>
    <row r="435" spans="9:12">
      <c r="I435">
        <v>430</v>
      </c>
      <c r="J435">
        <f t="shared" si="21"/>
        <v>14.29999999999996</v>
      </c>
      <c r="K435">
        <f t="shared" si="19"/>
        <v>1.3696736337401159E-14</v>
      </c>
      <c r="L435">
        <f t="shared" si="20"/>
        <v>-7.9078144114218888E-15</v>
      </c>
    </row>
    <row r="436" spans="9:12">
      <c r="I436">
        <v>431</v>
      </c>
      <c r="J436">
        <f t="shared" si="21"/>
        <v>14.333333333333293</v>
      </c>
      <c r="K436">
        <f t="shared" si="19"/>
        <v>1.3800738244367326E-14</v>
      </c>
      <c r="L436">
        <f t="shared" si="20"/>
        <v>-5.023057931852174E-15</v>
      </c>
    </row>
    <row r="437" spans="9:12">
      <c r="I437">
        <v>432</v>
      </c>
      <c r="J437">
        <f t="shared" si="21"/>
        <v>14.366666666666626</v>
      </c>
      <c r="K437">
        <f t="shared" si="19"/>
        <v>1.3430679937602282E-14</v>
      </c>
      <c r="L437">
        <f t="shared" si="20"/>
        <v>-2.3681912422621057E-15</v>
      </c>
    </row>
    <row r="438" spans="9:12">
      <c r="I438">
        <v>433</v>
      </c>
      <c r="J438">
        <f t="shared" si="21"/>
        <v>14.399999999999959</v>
      </c>
      <c r="K438">
        <f t="shared" si="19"/>
        <v>1.2664165549095345E-14</v>
      </c>
      <c r="L438">
        <f t="shared" si="20"/>
        <v>-2.7367664094643401E-27</v>
      </c>
    </row>
    <row r="439" spans="9:12">
      <c r="I439">
        <v>434</v>
      </c>
      <c r="J439">
        <f t="shared" si="21"/>
        <v>14.433333333333293</v>
      </c>
      <c r="K439">
        <f t="shared" si="19"/>
        <v>1.1581320394748397E-14</v>
      </c>
      <c r="L439">
        <f t="shared" si="20"/>
        <v>2.0420992578208967E-15</v>
      </c>
    </row>
    <row r="440" spans="9:12">
      <c r="I440">
        <v>435</v>
      </c>
      <c r="J440">
        <f t="shared" si="21"/>
        <v>14.466666666666626</v>
      </c>
      <c r="K440">
        <f t="shared" si="19"/>
        <v>1.0261774627251009E-14</v>
      </c>
      <c r="L440">
        <f t="shared" si="20"/>
        <v>3.734980515065087E-15</v>
      </c>
    </row>
    <row r="441" spans="9:12">
      <c r="I441">
        <v>436</v>
      </c>
      <c r="J441">
        <f t="shared" si="21"/>
        <v>14.499999999999959</v>
      </c>
      <c r="K441">
        <f t="shared" si="19"/>
        <v>8.7820787250397526E-15</v>
      </c>
      <c r="L441">
        <f t="shared" si="20"/>
        <v>5.0703355159436909E-15</v>
      </c>
    </row>
    <row r="442" spans="9:12">
      <c r="I442">
        <v>437</v>
      </c>
      <c r="J442">
        <f t="shared" si="21"/>
        <v>14.533333333333292</v>
      </c>
      <c r="K442">
        <f t="shared" si="19"/>
        <v>7.2135774519377292E-15</v>
      </c>
      <c r="L442">
        <f t="shared" si="20"/>
        <v>6.0529101793872002E-15</v>
      </c>
    </row>
    <row r="443" spans="9:12">
      <c r="I443">
        <v>438</v>
      </c>
      <c r="J443">
        <f t="shared" si="21"/>
        <v>14.566666666666626</v>
      </c>
      <c r="K443">
        <f t="shared" si="19"/>
        <v>5.6207499816921899E-15</v>
      </c>
      <c r="L443">
        <f t="shared" si="20"/>
        <v>6.6985489837525065E-15</v>
      </c>
    </row>
    <row r="444" spans="9:12">
      <c r="I444">
        <v>439</v>
      </c>
      <c r="J444">
        <f t="shared" si="21"/>
        <v>14.599999999999959</v>
      </c>
      <c r="K444">
        <f t="shared" si="19"/>
        <v>4.0600072929566861E-15</v>
      </c>
      <c r="L444">
        <f t="shared" si="20"/>
        <v>7.032138910497515E-15</v>
      </c>
    </row>
    <row r="445" spans="9:12">
      <c r="I445">
        <v>440</v>
      </c>
      <c r="J445">
        <f t="shared" si="21"/>
        <v>14.633333333333292</v>
      </c>
      <c r="K445">
        <f t="shared" si="19"/>
        <v>2.5789239321053978E-15</v>
      </c>
      <c r="L445">
        <f t="shared" si="20"/>
        <v>7.0855352699459879E-15</v>
      </c>
    </row>
    <row r="446" spans="9:12">
      <c r="I446">
        <v>441</v>
      </c>
      <c r="J446">
        <f t="shared" si="21"/>
        <v>14.666666666666625</v>
      </c>
      <c r="K446">
        <f t="shared" si="19"/>
        <v>1.2158699249204613E-15</v>
      </c>
      <c r="L446">
        <f t="shared" si="20"/>
        <v>6.8955410002125829E-15</v>
      </c>
    </row>
    <row r="447" spans="9:12">
      <c r="I447">
        <v>442</v>
      </c>
      <c r="J447">
        <f t="shared" si="21"/>
        <v>14.699999999999958</v>
      </c>
      <c r="K447">
        <f t="shared" si="19"/>
        <v>1.4401506344025858E-27</v>
      </c>
      <c r="L447">
        <f t="shared" si="20"/>
        <v>6.5019993911683516E-15</v>
      </c>
    </row>
    <row r="448" spans="9:12">
      <c r="I448">
        <v>443</v>
      </c>
      <c r="J448">
        <f t="shared" si="21"/>
        <v>14.733333333333292</v>
      </c>
      <c r="K448">
        <f t="shared" si="19"/>
        <v>-1.0484487177289698E-15</v>
      </c>
      <c r="L448">
        <f t="shared" si="20"/>
        <v>5.9460481516651426E-15</v>
      </c>
    </row>
    <row r="449" spans="9:12">
      <c r="I449">
        <v>444</v>
      </c>
      <c r="J449">
        <f t="shared" si="21"/>
        <v>14.766666666666625</v>
      </c>
      <c r="K449">
        <f t="shared" si="19"/>
        <v>-1.9176029356875598E-15</v>
      </c>
      <c r="L449">
        <f t="shared" si="20"/>
        <v>5.2685707652849865E-15</v>
      </c>
    </row>
    <row r="450" spans="9:12">
      <c r="I450">
        <v>445</v>
      </c>
      <c r="J450">
        <f t="shared" si="21"/>
        <v>14.799999999999958</v>
      </c>
      <c r="K450">
        <f t="shared" si="19"/>
        <v>-2.6031970531244228E-15</v>
      </c>
      <c r="L450">
        <f t="shared" si="20"/>
        <v>4.5088695581273542E-15</v>
      </c>
    </row>
    <row r="451" spans="9:12">
      <c r="I451">
        <v>446</v>
      </c>
      <c r="J451">
        <f t="shared" si="21"/>
        <v>14.833333333333291</v>
      </c>
      <c r="K451">
        <f t="shared" si="19"/>
        <v>-3.1076677060639618E-15</v>
      </c>
      <c r="L451">
        <f t="shared" si="20"/>
        <v>3.7035741532924052E-15</v>
      </c>
    </row>
    <row r="452" spans="9:12">
      <c r="I452">
        <v>447</v>
      </c>
      <c r="J452">
        <f t="shared" si="21"/>
        <v>14.866666666666625</v>
      </c>
      <c r="K452">
        <f t="shared" si="19"/>
        <v>-3.4391497209369012E-15</v>
      </c>
      <c r="L452">
        <f t="shared" si="20"/>
        <v>2.8857892624029244E-15</v>
      </c>
    </row>
    <row r="453" spans="9:12">
      <c r="I453">
        <v>448</v>
      </c>
      <c r="J453">
        <f t="shared" si="21"/>
        <v>14.899999999999958</v>
      </c>
      <c r="K453">
        <f t="shared" si="19"/>
        <v>-3.610420500064651E-15</v>
      </c>
      <c r="L453">
        <f t="shared" si="20"/>
        <v>2.0844772476011079E-15</v>
      </c>
    </row>
    <row r="454" spans="9:12">
      <c r="I454">
        <v>449</v>
      </c>
      <c r="J454">
        <f t="shared" si="21"/>
        <v>14.933333333333291</v>
      </c>
      <c r="K454">
        <f t="shared" si="19"/>
        <v>-3.6378351050994896E-15</v>
      </c>
      <c r="L454">
        <f t="shared" si="20"/>
        <v>1.32406369542578E-15</v>
      </c>
    </row>
    <row r="455" spans="9:12">
      <c r="I455">
        <v>450</v>
      </c>
      <c r="J455">
        <f t="shared" si="21"/>
        <v>14.966666666666624</v>
      </c>
      <c r="K455">
        <f t="shared" ref="K455:K518" si="22">(EXP(1)^(-J455/$D$6))*COS((2*PI()*J455)/$D$2)</f>
        <v>-3.5402887945002673E-15</v>
      </c>
      <c r="L455">
        <f t="shared" si="20"/>
        <v>6.2424843397105788E-16</v>
      </c>
    </row>
    <row r="456" spans="9:12">
      <c r="I456">
        <v>451</v>
      </c>
      <c r="J456">
        <f t="shared" si="21"/>
        <v>14.999999999999957</v>
      </c>
      <c r="K456">
        <f t="shared" si="22"/>
        <v>-3.3382377953653305E-15</v>
      </c>
      <c r="L456">
        <f t="shared" ref="L456:L519" si="23">(EXP(1)^(-J456/$D$6))*SIN((2*PI()*J456)/$D$2)</f>
        <v>7.0995297383508451E-28</v>
      </c>
    </row>
    <row r="457" spans="9:12">
      <c r="I457">
        <v>452</v>
      </c>
      <c r="J457">
        <f t="shared" si="21"/>
        <v>15.033333333333291</v>
      </c>
      <c r="K457">
        <f t="shared" si="22"/>
        <v>-3.0528029116569965E-15</v>
      </c>
      <c r="L457">
        <f t="shared" si="23"/>
        <v>-5.382915201098076E-16</v>
      </c>
    </row>
    <row r="458" spans="9:12">
      <c r="I458">
        <v>453</v>
      </c>
      <c r="J458">
        <f t="shared" si="21"/>
        <v>15.066666666666624</v>
      </c>
      <c r="K458">
        <f t="shared" si="22"/>
        <v>-2.7049744237319821E-15</v>
      </c>
      <c r="L458">
        <f t="shared" si="23"/>
        <v>-9.8453017468909711E-16</v>
      </c>
    </row>
    <row r="459" spans="9:12">
      <c r="I459">
        <v>454</v>
      </c>
      <c r="J459">
        <f t="shared" si="21"/>
        <v>15.099999999999957</v>
      </c>
      <c r="K459">
        <f t="shared" si="22"/>
        <v>-2.3149308186275151E-15</v>
      </c>
      <c r="L459">
        <f t="shared" si="23"/>
        <v>-1.3365259312892653E-15</v>
      </c>
    </row>
    <row r="460" spans="9:12">
      <c r="I460">
        <v>455</v>
      </c>
      <c r="J460">
        <f t="shared" si="21"/>
        <v>15.13333333333329</v>
      </c>
      <c r="K460">
        <f t="shared" si="22"/>
        <v>-1.9014783719069712E-15</v>
      </c>
      <c r="L460">
        <f t="shared" si="23"/>
        <v>-1.5955298005579768E-15</v>
      </c>
    </row>
    <row r="461" spans="9:12">
      <c r="I461">
        <v>456</v>
      </c>
      <c r="J461">
        <f t="shared" si="21"/>
        <v>15.166666666666623</v>
      </c>
      <c r="K461">
        <f t="shared" si="22"/>
        <v>-1.4816136092381112E-15</v>
      </c>
      <c r="L461">
        <f t="shared" si="23"/>
        <v>-1.765718341645163E-15</v>
      </c>
    </row>
    <row r="462" spans="9:12">
      <c r="I462">
        <v>457</v>
      </c>
      <c r="J462">
        <f t="shared" si="21"/>
        <v>15.199999999999957</v>
      </c>
      <c r="K462">
        <f t="shared" si="22"/>
        <v>-1.0702063031523601E-15</v>
      </c>
      <c r="L462">
        <f t="shared" si="23"/>
        <v>-1.8536516916394022E-15</v>
      </c>
    </row>
    <row r="463" spans="9:12">
      <c r="I463">
        <v>458</v>
      </c>
      <c r="J463">
        <f t="shared" si="21"/>
        <v>15.23333333333329</v>
      </c>
      <c r="K463">
        <f t="shared" si="22"/>
        <v>-6.7979696792116295E-16</v>
      </c>
      <c r="L463">
        <f t="shared" si="23"/>
        <v>-1.8677268191758075E-15</v>
      </c>
    </row>
    <row r="464" spans="9:12">
      <c r="I464">
        <v>459</v>
      </c>
      <c r="J464">
        <f t="shared" si="21"/>
        <v>15.266666666666623</v>
      </c>
      <c r="K464">
        <f t="shared" si="22"/>
        <v>-3.2049983253003831E-16</v>
      </c>
      <c r="L464">
        <f t="shared" si="23"/>
        <v>-1.8176448734156979E-15</v>
      </c>
    </row>
    <row r="465" spans="9:12">
      <c r="I465">
        <v>460</v>
      </c>
      <c r="J465">
        <f t="shared" si="21"/>
        <v>15.299999999999956</v>
      </c>
      <c r="K465">
        <f t="shared" si="22"/>
        <v>-3.9809664269760187E-28</v>
      </c>
      <c r="L465">
        <f t="shared" si="23"/>
        <v>-1.7139084315421834E-15</v>
      </c>
    </row>
    <row r="466" spans="9:12">
      <c r="I466">
        <v>461</v>
      </c>
      <c r="J466">
        <f t="shared" si="21"/>
        <v>15.33333333333329</v>
      </c>
      <c r="K466">
        <f t="shared" si="22"/>
        <v>2.7636808145442201E-16</v>
      </c>
      <c r="L466">
        <f t="shared" si="23"/>
        <v>-1.5673612758772532E-15</v>
      </c>
    </row>
    <row r="467" spans="9:12">
      <c r="I467">
        <v>462</v>
      </c>
      <c r="J467">
        <f t="shared" si="21"/>
        <v>15.366666666666623</v>
      </c>
      <c r="K467">
        <f t="shared" si="22"/>
        <v>5.0547464588954437E-16</v>
      </c>
      <c r="L467">
        <f t="shared" si="23"/>
        <v>-1.3887801756893191E-15</v>
      </c>
    </row>
    <row r="468" spans="9:12">
      <c r="I468">
        <v>463</v>
      </c>
      <c r="J468">
        <f t="shared" si="21"/>
        <v>15.399999999999956</v>
      </c>
      <c r="K468">
        <f t="shared" si="22"/>
        <v>6.86195293154882E-16</v>
      </c>
      <c r="L468">
        <f t="shared" si="23"/>
        <v>-1.1885251116595053E-15</v>
      </c>
    </row>
    <row r="469" spans="9:12">
      <c r="I469">
        <v>464</v>
      </c>
      <c r="J469">
        <f t="shared" si="21"/>
        <v>15.433333333333289</v>
      </c>
      <c r="K469">
        <f t="shared" si="22"/>
        <v>8.191723135331192E-16</v>
      </c>
      <c r="L469">
        <f t="shared" si="23"/>
        <v>-9.7625154760726768E-16</v>
      </c>
    </row>
    <row r="470" spans="9:12">
      <c r="I470">
        <v>465</v>
      </c>
      <c r="J470">
        <f t="shared" si="21"/>
        <v>15.466666666666622</v>
      </c>
      <c r="K470">
        <f t="shared" si="22"/>
        <v>9.0655002399047449E-16</v>
      </c>
      <c r="L470">
        <f t="shared" si="23"/>
        <v>-7.6068579077450542E-16</v>
      </c>
    </row>
    <row r="471" spans="9:12">
      <c r="I471">
        <v>466</v>
      </c>
      <c r="J471">
        <f t="shared" si="21"/>
        <v>15.499999999999956</v>
      </c>
      <c r="K471">
        <f t="shared" si="22"/>
        <v>9.5169651121139187E-16</v>
      </c>
      <c r="L471">
        <f t="shared" si="23"/>
        <v>-5.4946223693501205E-16</v>
      </c>
    </row>
    <row r="472" spans="9:12">
      <c r="I472">
        <v>467</v>
      </c>
      <c r="J472">
        <f t="shared" si="21"/>
        <v>15.533333333333289</v>
      </c>
      <c r="K472">
        <f t="shared" si="22"/>
        <v>9.5892292264114543E-16</v>
      </c>
      <c r="L472">
        <f t="shared" si="23"/>
        <v>-3.4901940079719449E-16</v>
      </c>
    </row>
    <row r="473" spans="9:12">
      <c r="I473">
        <v>468</v>
      </c>
      <c r="J473">
        <f t="shared" si="21"/>
        <v>15.566666666666622</v>
      </c>
      <c r="K473">
        <f t="shared" si="22"/>
        <v>9.3320999433344945E-16</v>
      </c>
      <c r="L473">
        <f t="shared" si="23"/>
        <v>-1.6455010066800592E-16</v>
      </c>
    </row>
    <row r="474" spans="9:12">
      <c r="I474">
        <v>469</v>
      </c>
      <c r="J474">
        <f t="shared" si="21"/>
        <v>15.599999999999955</v>
      </c>
      <c r="K474">
        <f t="shared" si="22"/>
        <v>8.7994992920805844E-16</v>
      </c>
      <c r="L474">
        <f t="shared" si="23"/>
        <v>-2.0913285008039422E-28</v>
      </c>
    </row>
    <row r="475" spans="9:12">
      <c r="I475">
        <v>470</v>
      </c>
      <c r="J475">
        <f t="shared" si="21"/>
        <v>15.633333333333288</v>
      </c>
      <c r="K475">
        <f t="shared" si="22"/>
        <v>8.0471011074414955E-16</v>
      </c>
      <c r="L475">
        <f t="shared" si="23"/>
        <v>1.4189210417289005E-16</v>
      </c>
    </row>
    <row r="476" spans="9:12">
      <c r="I476">
        <v>471</v>
      </c>
      <c r="J476">
        <f t="shared" si="21"/>
        <v>15.666666666666622</v>
      </c>
      <c r="K476">
        <f t="shared" si="22"/>
        <v>7.130235167719902E-16</v>
      </c>
      <c r="L476">
        <f t="shared" si="23"/>
        <v>2.5951933643662629E-16</v>
      </c>
    </row>
    <row r="477" spans="9:12">
      <c r="I477">
        <v>472</v>
      </c>
      <c r="J477">
        <f t="shared" si="21"/>
        <v>15.699999999999955</v>
      </c>
      <c r="K477">
        <f t="shared" si="22"/>
        <v>6.1020913872611622E-16</v>
      </c>
      <c r="L477">
        <f t="shared" si="23"/>
        <v>3.5230441050530191E-16</v>
      </c>
    </row>
    <row r="478" spans="9:12">
      <c r="I478">
        <v>473</v>
      </c>
      <c r="J478">
        <f t="shared" si="21"/>
        <v>15.733333333333288</v>
      </c>
      <c r="K478">
        <f t="shared" si="22"/>
        <v>5.012242570236361E-16</v>
      </c>
      <c r="L478">
        <f t="shared" si="23"/>
        <v>4.2057708920543554E-16</v>
      </c>
    </row>
    <row r="479" spans="9:12">
      <c r="I479">
        <v>474</v>
      </c>
      <c r="J479">
        <f t="shared" si="21"/>
        <v>15.766666666666621</v>
      </c>
      <c r="K479">
        <f t="shared" si="22"/>
        <v>3.9054910718847904E-16</v>
      </c>
      <c r="L479">
        <f t="shared" si="23"/>
        <v>4.6543830157611563E-16</v>
      </c>
    </row>
    <row r="480" spans="9:12">
      <c r="I480">
        <v>475</v>
      </c>
      <c r="J480">
        <f t="shared" si="21"/>
        <v>15.799999999999955</v>
      </c>
      <c r="K480">
        <f t="shared" si="22"/>
        <v>2.821033187043876E-16</v>
      </c>
      <c r="L480">
        <f t="shared" si="23"/>
        <v>4.8861728097951738E-16</v>
      </c>
    </row>
    <row r="481" spans="9:12">
      <c r="I481">
        <v>476</v>
      </c>
      <c r="J481">
        <f t="shared" si="21"/>
        <v>15.833333333333288</v>
      </c>
      <c r="K481">
        <f t="shared" si="22"/>
        <v>1.7919253524377328E-16</v>
      </c>
      <c r="L481">
        <f t="shared" si="23"/>
        <v>4.9232744431673278E-16</v>
      </c>
    </row>
    <row r="482" spans="9:12">
      <c r="I482">
        <v>477</v>
      </c>
      <c r="J482">
        <f t="shared" si="21"/>
        <v>15.866666666666621</v>
      </c>
      <c r="K482">
        <f t="shared" si="22"/>
        <v>8.4482838621493376E-17</v>
      </c>
      <c r="L482">
        <f t="shared" si="23"/>
        <v>4.7912598674310176E-16</v>
      </c>
    </row>
    <row r="483" spans="9:12">
      <c r="I483">
        <v>478</v>
      </c>
      <c r="J483">
        <f t="shared" si="21"/>
        <v>15.899999999999954</v>
      </c>
      <c r="K483">
        <f t="shared" si="22"/>
        <v>1.0980763505813509E-28</v>
      </c>
      <c r="L483">
        <f t="shared" si="23"/>
        <v>4.5178135754693571E-16</v>
      </c>
    </row>
    <row r="484" spans="9:12">
      <c r="I484">
        <v>479</v>
      </c>
      <c r="J484">
        <f t="shared" ref="J484:J547" si="24">J483+$D$5</f>
        <v>15.933333333333287</v>
      </c>
      <c r="K484">
        <f t="shared" si="22"/>
        <v>-7.2849835337921457E-17</v>
      </c>
      <c r="L484">
        <f t="shared" si="23"/>
        <v>4.1315194671465965E-16</v>
      </c>
    </row>
    <row r="485" spans="9:12">
      <c r="I485">
        <v>480</v>
      </c>
      <c r="J485">
        <f t="shared" si="24"/>
        <v>15.966666666666621</v>
      </c>
      <c r="K485">
        <f t="shared" si="22"/>
        <v>-1.3324167004654096E-16</v>
      </c>
      <c r="L485">
        <f t="shared" si="23"/>
        <v>3.6607847978356388E-16</v>
      </c>
    </row>
    <row r="486" spans="9:12">
      <c r="I486">
        <v>481</v>
      </c>
      <c r="J486">
        <f t="shared" si="24"/>
        <v>15.999999999999954</v>
      </c>
      <c r="K486">
        <f t="shared" si="22"/>
        <v>-1.808791154641065E-16</v>
      </c>
      <c r="L486">
        <f t="shared" si="23"/>
        <v>3.132918180121236E-16</v>
      </c>
    </row>
    <row r="487" spans="9:12">
      <c r="I487">
        <v>482</v>
      </c>
      <c r="J487">
        <f t="shared" si="24"/>
        <v>16.033333333333289</v>
      </c>
      <c r="K487">
        <f t="shared" si="22"/>
        <v>-2.1593147747097097E-16</v>
      </c>
      <c r="L487">
        <f t="shared" si="23"/>
        <v>2.573371140303254E-16</v>
      </c>
    </row>
    <row r="488" spans="9:12">
      <c r="I488">
        <v>483</v>
      </c>
      <c r="J488">
        <f t="shared" si="24"/>
        <v>16.066666666666624</v>
      </c>
      <c r="K488">
        <f t="shared" si="22"/>
        <v>-2.3896399188263264E-16</v>
      </c>
      <c r="L488">
        <f t="shared" si="23"/>
        <v>2.0051459745345685E-16</v>
      </c>
    </row>
    <row r="489" spans="9:12">
      <c r="I489">
        <v>484</v>
      </c>
      <c r="J489">
        <f t="shared" si="24"/>
        <v>16.099999999999959</v>
      </c>
      <c r="K489">
        <f t="shared" si="22"/>
        <v>-2.5086447671004473E-16</v>
      </c>
      <c r="L489">
        <f t="shared" si="23"/>
        <v>1.4483667315872874E-16</v>
      </c>
    </row>
    <row r="490" spans="9:12">
      <c r="I490">
        <v>485</v>
      </c>
      <c r="J490">
        <f t="shared" si="24"/>
        <v>16.133333333333294</v>
      </c>
      <c r="K490">
        <f t="shared" si="22"/>
        <v>-2.5276933808177494E-16</v>
      </c>
      <c r="L490">
        <f t="shared" si="23"/>
        <v>9.2000515196997362E-17</v>
      </c>
    </row>
    <row r="491" spans="9:12">
      <c r="I491">
        <v>486</v>
      </c>
      <c r="J491">
        <f t="shared" si="24"/>
        <v>16.166666666666629</v>
      </c>
      <c r="K491">
        <f t="shared" si="22"/>
        <v>-2.4599148376728992E-16</v>
      </c>
      <c r="L491">
        <f t="shared" si="23"/>
        <v>4.3374935612732857E-17</v>
      </c>
    </row>
    <row r="492" spans="9:12">
      <c r="I492">
        <v>487</v>
      </c>
      <c r="J492">
        <f t="shared" si="24"/>
        <v>16.199999999999964</v>
      </c>
      <c r="K492">
        <f t="shared" si="22"/>
        <v>-2.3195228302437506E-16</v>
      </c>
      <c r="L492">
        <f t="shared" si="23"/>
        <v>4.4442457731805801E-29</v>
      </c>
    </row>
    <row r="493" spans="9:12">
      <c r="I493">
        <v>488</v>
      </c>
      <c r="J493">
        <f t="shared" si="24"/>
        <v>16.233333333333299</v>
      </c>
      <c r="K493">
        <f t="shared" si="22"/>
        <v>-2.1211928220494013E-16</v>
      </c>
      <c r="L493">
        <f t="shared" si="23"/>
        <v>-3.7402352581204291E-17</v>
      </c>
    </row>
    <row r="494" spans="9:12">
      <c r="I494">
        <v>489</v>
      </c>
      <c r="J494">
        <f t="shared" si="24"/>
        <v>16.266666666666634</v>
      </c>
      <c r="K494">
        <f t="shared" si="22"/>
        <v>-1.8795095843029893E-16</v>
      </c>
      <c r="L494">
        <f t="shared" si="23"/>
        <v>-6.8408554370396837E-17</v>
      </c>
    </row>
    <row r="495" spans="9:12">
      <c r="I495">
        <v>490</v>
      </c>
      <c r="J495">
        <f t="shared" si="24"/>
        <v>16.299999999999969</v>
      </c>
      <c r="K495">
        <f t="shared" si="22"/>
        <v>-1.608493826202562E-16</v>
      </c>
      <c r="L495">
        <f t="shared" si="23"/>
        <v>-9.286643435475261E-17</v>
      </c>
    </row>
    <row r="496" spans="9:12">
      <c r="I496">
        <v>491</v>
      </c>
      <c r="J496">
        <f t="shared" si="24"/>
        <v>16.333333333333304</v>
      </c>
      <c r="K496">
        <f t="shared" si="22"/>
        <v>-1.3212127970559803E-16</v>
      </c>
      <c r="L496">
        <f t="shared" si="23"/>
        <v>-1.1086291707160383E-16</v>
      </c>
    </row>
    <row r="497" spans="9:12">
      <c r="I497">
        <v>492</v>
      </c>
      <c r="J497">
        <f t="shared" si="24"/>
        <v>16.366666666666639</v>
      </c>
      <c r="K497">
        <f t="shared" si="22"/>
        <v>-1.0294762694852051E-16</v>
      </c>
      <c r="L497">
        <f t="shared" si="23"/>
        <v>-1.2268820426491311E-16</v>
      </c>
    </row>
    <row r="498" spans="9:12">
      <c r="I498">
        <v>493</v>
      </c>
      <c r="J498">
        <f t="shared" si="24"/>
        <v>16.399999999999974</v>
      </c>
      <c r="K498">
        <f t="shared" si="22"/>
        <v>-7.4361627463408753E-17</v>
      </c>
      <c r="L498">
        <f t="shared" si="23"/>
        <v>-1.2879811690009057E-16</v>
      </c>
    </row>
    <row r="499" spans="9:12">
      <c r="I499">
        <v>494</v>
      </c>
      <c r="J499">
        <f t="shared" si="24"/>
        <v>16.433333333333309</v>
      </c>
      <c r="K499">
        <f t="shared" si="22"/>
        <v>-4.7234639461944652E-17</v>
      </c>
      <c r="L499">
        <f t="shared" si="23"/>
        <v>-1.2977610533771961E-16</v>
      </c>
    </row>
    <row r="500" spans="9:12">
      <c r="I500">
        <v>495</v>
      </c>
      <c r="J500">
        <f t="shared" si="24"/>
        <v>16.466666666666644</v>
      </c>
      <c r="K500">
        <f t="shared" si="22"/>
        <v>-2.2269434480502651E-17</v>
      </c>
      <c r="L500">
        <f t="shared" si="23"/>
        <v>-1.262962389023522E-16</v>
      </c>
    </row>
    <row r="501" spans="9:12">
      <c r="I501">
        <v>496</v>
      </c>
      <c r="J501">
        <f t="shared" si="24"/>
        <v>16.499999999999979</v>
      </c>
      <c r="K501">
        <f t="shared" si="22"/>
        <v>-1.3305366589173426E-29</v>
      </c>
      <c r="L501">
        <f t="shared" si="23"/>
        <v>-1.190882729034031E-16</v>
      </c>
    </row>
    <row r="502" spans="9:12">
      <c r="I502">
        <v>497</v>
      </c>
      <c r="J502">
        <f t="shared" si="24"/>
        <v>16.533333333333314</v>
      </c>
      <c r="K502">
        <f t="shared" si="22"/>
        <v>1.9203008107291201E-17</v>
      </c>
      <c r="L502">
        <f t="shared" si="23"/>
        <v>-1.0890567076091656E-16</v>
      </c>
    </row>
    <row r="503" spans="9:12">
      <c r="I503">
        <v>498</v>
      </c>
      <c r="J503">
        <f t="shared" si="24"/>
        <v>16.566666666666649</v>
      </c>
      <c r="K503">
        <f t="shared" si="22"/>
        <v>3.5122122902040123E-17</v>
      </c>
      <c r="L503">
        <f t="shared" si="23"/>
        <v>-9.6497239596692551E-17</v>
      </c>
    </row>
    <row r="504" spans="9:12">
      <c r="I504">
        <v>499</v>
      </c>
      <c r="J504">
        <f t="shared" si="24"/>
        <v>16.599999999999984</v>
      </c>
      <c r="K504">
        <f t="shared" si="22"/>
        <v>4.7679217181251431E-17</v>
      </c>
      <c r="L504">
        <f t="shared" si="23"/>
        <v>-8.2582826623056463E-17</v>
      </c>
    </row>
    <row r="505" spans="9:12">
      <c r="I505">
        <v>500</v>
      </c>
      <c r="J505">
        <f t="shared" si="24"/>
        <v>16.633333333333319</v>
      </c>
      <c r="K505">
        <f t="shared" si="22"/>
        <v>5.6918919490455531E-17</v>
      </c>
      <c r="L505">
        <f t="shared" si="23"/>
        <v>-6.7833326789340604E-17</v>
      </c>
    </row>
    <row r="506" spans="9:12">
      <c r="I506">
        <v>501</v>
      </c>
      <c r="J506">
        <f t="shared" si="24"/>
        <v>16.666666666666654</v>
      </c>
      <c r="K506">
        <f t="shared" si="22"/>
        <v>6.2990224372975991E-17</v>
      </c>
      <c r="L506">
        <f t="shared" si="23"/>
        <v>-5.2855074039144648E-17</v>
      </c>
    </row>
    <row r="507" spans="9:12">
      <c r="I507">
        <v>502</v>
      </c>
      <c r="J507">
        <f t="shared" si="24"/>
        <v>16.699999999999989</v>
      </c>
      <c r="K507">
        <f t="shared" si="22"/>
        <v>6.612715811566835E-17</v>
      </c>
      <c r="L507">
        <f t="shared" si="23"/>
        <v>-3.8178532538831639E-17</v>
      </c>
    </row>
    <row r="508" spans="9:12">
      <c r="I508">
        <v>503</v>
      </c>
      <c r="J508">
        <f t="shared" si="24"/>
        <v>16.733333333333324</v>
      </c>
      <c r="K508">
        <f t="shared" si="22"/>
        <v>6.6629274121761911E-17</v>
      </c>
      <c r="L508">
        <f t="shared" si="23"/>
        <v>-2.4251072511088679E-17</v>
      </c>
    </row>
    <row r="509" spans="9:12">
      <c r="I509">
        <v>504</v>
      </c>
      <c r="J509">
        <f t="shared" si="24"/>
        <v>16.766666666666659</v>
      </c>
      <c r="K509">
        <f t="shared" si="22"/>
        <v>6.484265112189641E-17</v>
      </c>
      <c r="L509">
        <f t="shared" si="23"/>
        <v>-1.1433508893459183E-17</v>
      </c>
    </row>
    <row r="510" spans="9:12">
      <c r="I510">
        <v>505</v>
      </c>
      <c r="J510">
        <f t="shared" si="24"/>
        <v>16.799999999999994</v>
      </c>
      <c r="K510">
        <f t="shared" si="22"/>
        <v>6.1141957984630286E-17</v>
      </c>
      <c r="L510">
        <f t="shared" si="23"/>
        <v>-1.9475012948390133E-30</v>
      </c>
    </row>
    <row r="511" spans="9:12">
      <c r="I511">
        <v>506</v>
      </c>
      <c r="J511">
        <f t="shared" si="24"/>
        <v>16.833333333333329</v>
      </c>
      <c r="K511">
        <f t="shared" si="22"/>
        <v>5.5914035728379143E-17</v>
      </c>
      <c r="L511">
        <f t="shared" si="23"/>
        <v>9.8591530992090954E-18</v>
      </c>
    </row>
    <row r="512" spans="9:12">
      <c r="I512">
        <v>507</v>
      </c>
      <c r="J512">
        <f t="shared" si="24"/>
        <v>16.866666666666664</v>
      </c>
      <c r="K512">
        <f t="shared" si="22"/>
        <v>4.9543334748328827E-17</v>
      </c>
      <c r="L512">
        <f t="shared" si="23"/>
        <v>1.8032299154676717E-17</v>
      </c>
    </row>
    <row r="513" spans="9:12">
      <c r="I513">
        <v>508</v>
      </c>
      <c r="J513">
        <f t="shared" si="24"/>
        <v>16.899999999999999</v>
      </c>
      <c r="K513">
        <f t="shared" si="22"/>
        <v>4.2399436926374331E-17</v>
      </c>
      <c r="L513">
        <f t="shared" si="23"/>
        <v>2.4479326322929948E-17</v>
      </c>
    </row>
    <row r="514" spans="9:12">
      <c r="I514">
        <v>509</v>
      </c>
      <c r="J514">
        <f t="shared" si="24"/>
        <v>16.933333333333334</v>
      </c>
      <c r="K514">
        <f t="shared" si="22"/>
        <v>3.4826791214576123E-17</v>
      </c>
      <c r="L514">
        <f t="shared" si="23"/>
        <v>2.9223147663239545E-17</v>
      </c>
    </row>
    <row r="515" spans="9:12">
      <c r="I515">
        <v>510</v>
      </c>
      <c r="J515">
        <f t="shared" si="24"/>
        <v>16.966666666666669</v>
      </c>
      <c r="K515">
        <f t="shared" si="22"/>
        <v>2.713669983942897E-17</v>
      </c>
      <c r="L515">
        <f t="shared" si="23"/>
        <v>3.2340259524790605E-17</v>
      </c>
    </row>
    <row r="516" spans="9:12">
      <c r="I516">
        <v>511</v>
      </c>
      <c r="J516">
        <f t="shared" si="24"/>
        <v>17.000000000000004</v>
      </c>
      <c r="K516">
        <f t="shared" si="22"/>
        <v>1.9601512184975651E-17</v>
      </c>
      <c r="L516">
        <f t="shared" si="23"/>
        <v>3.3950815009559574E-17</v>
      </c>
    </row>
    <row r="517" spans="9:12">
      <c r="I517">
        <v>512</v>
      </c>
      <c r="J517">
        <f t="shared" si="24"/>
        <v>17.033333333333339</v>
      </c>
      <c r="K517">
        <f t="shared" si="22"/>
        <v>1.245091578209049E-17</v>
      </c>
      <c r="L517">
        <f t="shared" si="23"/>
        <v>3.42086099628277E-17</v>
      </c>
    </row>
    <row r="518" spans="9:12">
      <c r="I518">
        <v>513</v>
      </c>
      <c r="J518">
        <f t="shared" si="24"/>
        <v>17.066666666666674</v>
      </c>
      <c r="K518">
        <f t="shared" si="22"/>
        <v>5.8701591965104775E-18</v>
      </c>
      <c r="L518">
        <f t="shared" si="23"/>
        <v>3.3291327129438884E-17</v>
      </c>
    </row>
    <row r="519" spans="9:12">
      <c r="I519">
        <v>514</v>
      </c>
      <c r="J519">
        <f t="shared" si="24"/>
        <v>17.100000000000009</v>
      </c>
      <c r="K519">
        <f t="shared" ref="K519:K582" si="25">(EXP(1)^(-J519/$D$6))*COS((2*PI()*J519)/$D$2)</f>
        <v>-1.5074955462695801E-30</v>
      </c>
      <c r="L519">
        <f t="shared" si="23"/>
        <v>3.1391327920479624E-17</v>
      </c>
    </row>
    <row r="520" spans="9:12">
      <c r="I520">
        <v>515</v>
      </c>
      <c r="J520">
        <f t="shared" si="24"/>
        <v>17.133333333333344</v>
      </c>
      <c r="K520">
        <f t="shared" si="25"/>
        <v>-5.0618579802993095E-18</v>
      </c>
      <c r="L520">
        <f t="shared" ref="L520:L583" si="26">(EXP(1)^(-J520/$D$6))*SIN((2*PI()*J520)/$D$2)</f>
        <v>2.8707223137148479E-17</v>
      </c>
    </row>
    <row r="521" spans="9:12">
      <c r="I521">
        <v>516</v>
      </c>
      <c r="J521">
        <f t="shared" si="24"/>
        <v>17.166666666666679</v>
      </c>
      <c r="K521">
        <f t="shared" si="25"/>
        <v>-9.2580910815296896E-18</v>
      </c>
      <c r="L521">
        <f t="shared" si="26"/>
        <v>2.5436396193752713E-17</v>
      </c>
    </row>
    <row r="522" spans="9:12">
      <c r="I522">
        <v>517</v>
      </c>
      <c r="J522">
        <f t="shared" si="24"/>
        <v>17.200000000000014</v>
      </c>
      <c r="K522">
        <f t="shared" si="25"/>
        <v>-1.2568105196578709E-17</v>
      </c>
      <c r="L522">
        <f t="shared" si="26"/>
        <v>2.1768596755341483E-17</v>
      </c>
    </row>
    <row r="523" spans="9:12">
      <c r="I523">
        <v>518</v>
      </c>
      <c r="J523">
        <f t="shared" si="24"/>
        <v>17.233333333333348</v>
      </c>
      <c r="K523">
        <f t="shared" si="25"/>
        <v>-1.5003664282325404E-17</v>
      </c>
      <c r="L523">
        <f t="shared" si="26"/>
        <v>1.7880670810535462E-17</v>
      </c>
    </row>
    <row r="524" spans="9:12">
      <c r="I524">
        <v>519</v>
      </c>
      <c r="J524">
        <f t="shared" si="24"/>
        <v>17.266666666666683</v>
      </c>
      <c r="K524">
        <f t="shared" si="25"/>
        <v>-1.6604042873984898E-17</v>
      </c>
      <c r="L524">
        <f t="shared" si="26"/>
        <v>1.3932446251610037E-17</v>
      </c>
    </row>
    <row r="525" spans="9:12">
      <c r="I525">
        <v>520</v>
      </c>
      <c r="J525">
        <f t="shared" si="24"/>
        <v>17.300000000000018</v>
      </c>
      <c r="K525">
        <f t="shared" si="25"/>
        <v>-1.7430929631016785E-17</v>
      </c>
      <c r="L525">
        <f t="shared" si="26"/>
        <v>1.0063751914690723E-17</v>
      </c>
    </row>
    <row r="526" spans="9:12">
      <c r="I526">
        <v>521</v>
      </c>
      <c r="J526">
        <f t="shared" si="24"/>
        <v>17.333333333333353</v>
      </c>
      <c r="K526">
        <f t="shared" si="25"/>
        <v>-1.7563285973224551E-17</v>
      </c>
      <c r="L526">
        <f t="shared" si="26"/>
        <v>6.3925133101567182E-18</v>
      </c>
    </row>
    <row r="527" spans="9:12">
      <c r="I527">
        <v>522</v>
      </c>
      <c r="J527">
        <f t="shared" si="24"/>
        <v>17.366666666666688</v>
      </c>
      <c r="K527">
        <f t="shared" si="25"/>
        <v>-1.7092337263567761E-17</v>
      </c>
      <c r="L527">
        <f t="shared" si="26"/>
        <v>3.0138402229336201E-18</v>
      </c>
    </row>
    <row r="528" spans="9:12">
      <c r="I528">
        <v>523</v>
      </c>
      <c r="J528">
        <f t="shared" si="24"/>
        <v>17.400000000000023</v>
      </c>
      <c r="K528">
        <f t="shared" si="25"/>
        <v>-1.6116845143539483E-17</v>
      </c>
      <c r="L528">
        <f t="shared" si="26"/>
        <v>-2.0613038084365336E-30</v>
      </c>
    </row>
    <row r="529" spans="9:12">
      <c r="I529">
        <v>524</v>
      </c>
      <c r="J529">
        <f t="shared" si="24"/>
        <v>17.433333333333358</v>
      </c>
      <c r="K529">
        <f t="shared" si="25"/>
        <v>-1.4738779798499843E-17</v>
      </c>
      <c r="L529">
        <f t="shared" si="26"/>
        <v>-2.5988445411984979E-18</v>
      </c>
    </row>
    <row r="530" spans="9:12">
      <c r="I530">
        <v>525</v>
      </c>
      <c r="J530">
        <f t="shared" si="24"/>
        <v>17.466666666666693</v>
      </c>
      <c r="K530">
        <f t="shared" si="25"/>
        <v>-1.3059481252367292E-17</v>
      </c>
      <c r="L530">
        <f t="shared" si="26"/>
        <v>-4.7532624508211922E-18</v>
      </c>
    </row>
    <row r="531" spans="9:12">
      <c r="I531">
        <v>526</v>
      </c>
      <c r="J531">
        <f t="shared" si="24"/>
        <v>17.500000000000028</v>
      </c>
      <c r="K531">
        <f t="shared" si="25"/>
        <v>-1.1176370231508767E-17</v>
      </c>
      <c r="L531">
        <f t="shared" si="26"/>
        <v>-6.4526803617266677E-18</v>
      </c>
    </row>
    <row r="532" spans="9:12">
      <c r="I532">
        <v>527</v>
      </c>
      <c r="J532">
        <f t="shared" si="24"/>
        <v>17.533333333333363</v>
      </c>
      <c r="K532">
        <f t="shared" si="25"/>
        <v>-9.1802424939144696E-18</v>
      </c>
      <c r="L532">
        <f t="shared" si="26"/>
        <v>-7.7031380907640572E-18</v>
      </c>
    </row>
    <row r="533" spans="9:12">
      <c r="I533">
        <v>528</v>
      </c>
      <c r="J533">
        <f t="shared" si="24"/>
        <v>17.566666666666698</v>
      </c>
      <c r="K533">
        <f t="shared" si="25"/>
        <v>-7.1531564155771446E-18</v>
      </c>
      <c r="L533">
        <f t="shared" si="26"/>
        <v>-8.5247998566552555E-18</v>
      </c>
    </row>
    <row r="534" spans="9:12">
      <c r="I534">
        <v>529</v>
      </c>
      <c r="J534">
        <f t="shared" si="24"/>
        <v>17.600000000000033</v>
      </c>
      <c r="K534">
        <f t="shared" si="25"/>
        <v>-5.1669025146983562E-18</v>
      </c>
      <c r="L534">
        <f t="shared" si="26"/>
        <v>-8.9493376732165969E-18</v>
      </c>
    </row>
    <row r="535" spans="9:12">
      <c r="I535">
        <v>530</v>
      </c>
      <c r="J535">
        <f t="shared" si="24"/>
        <v>17.633333333333368</v>
      </c>
      <c r="K535">
        <f t="shared" si="25"/>
        <v>-3.2820257670774597E-18</v>
      </c>
      <c r="L535">
        <f t="shared" si="26"/>
        <v>-9.0172916851183995E-18</v>
      </c>
    </row>
    <row r="536" spans="9:12">
      <c r="I536">
        <v>531</v>
      </c>
      <c r="J536">
        <f t="shared" si="24"/>
        <v>17.666666666666703</v>
      </c>
      <c r="K536">
        <f t="shared" si="25"/>
        <v>-1.5473571644823715E-18</v>
      </c>
      <c r="L536">
        <f t="shared" si="26"/>
        <v>-8.7754985553942095E-18</v>
      </c>
    </row>
    <row r="537" spans="9:12">
      <c r="I537">
        <v>532</v>
      </c>
      <c r="J537">
        <f t="shared" si="24"/>
        <v>17.700000000000038</v>
      </c>
      <c r="K537">
        <f t="shared" si="25"/>
        <v>1.7192458138378807E-30</v>
      </c>
      <c r="L537">
        <f t="shared" si="26"/>
        <v>-8.2746642014901901E-18</v>
      </c>
    </row>
    <row r="538" spans="9:12">
      <c r="I538">
        <v>533</v>
      </c>
      <c r="J538">
        <f t="shared" si="24"/>
        <v>17.733333333333373</v>
      </c>
      <c r="K538">
        <f t="shared" si="25"/>
        <v>1.3342912771561637E-18</v>
      </c>
      <c r="L538">
        <f t="shared" si="26"/>
        <v>-7.5671418622012192E-18</v>
      </c>
    </row>
    <row r="539" spans="9:12">
      <c r="I539">
        <v>534</v>
      </c>
      <c r="J539">
        <f t="shared" si="24"/>
        <v>17.766666666666708</v>
      </c>
      <c r="K539">
        <f t="shared" si="25"/>
        <v>2.4404063135068691E-18</v>
      </c>
      <c r="L539">
        <f t="shared" si="26"/>
        <v>-6.7049612406501457E-18</v>
      </c>
    </row>
    <row r="540" spans="9:12">
      <c r="I540">
        <v>535</v>
      </c>
      <c r="J540">
        <f t="shared" si="24"/>
        <v>17.800000000000043</v>
      </c>
      <c r="K540">
        <f t="shared" si="25"/>
        <v>3.3129165613562388E-18</v>
      </c>
      <c r="L540">
        <f t="shared" si="26"/>
        <v>-5.7381398055023996E-18</v>
      </c>
    </row>
    <row r="541" spans="9:12">
      <c r="I541">
        <v>536</v>
      </c>
      <c r="J541">
        <f t="shared" si="24"/>
        <v>17.833333333333378</v>
      </c>
      <c r="K541">
        <f t="shared" si="25"/>
        <v>3.9549229660705493E-18</v>
      </c>
      <c r="L541">
        <f t="shared" si="26"/>
        <v>-4.713293653245672E-18</v>
      </c>
    </row>
    <row r="542" spans="9:12">
      <c r="I542">
        <v>537</v>
      </c>
      <c r="J542">
        <f t="shared" si="24"/>
        <v>17.866666666666713</v>
      </c>
      <c r="K542">
        <f t="shared" si="25"/>
        <v>4.3767781827335424E-18</v>
      </c>
      <c r="L542">
        <f t="shared" si="26"/>
        <v>-3.6725529588746478E-18</v>
      </c>
    </row>
    <row r="543" spans="9:12">
      <c r="I543">
        <v>538</v>
      </c>
      <c r="J543">
        <f t="shared" si="24"/>
        <v>17.900000000000048</v>
      </c>
      <c r="K543">
        <f t="shared" si="25"/>
        <v>4.5947431654327651E-18</v>
      </c>
      <c r="L543">
        <f t="shared" si="26"/>
        <v>-2.6527762034182299E-18</v>
      </c>
    </row>
    <row r="544" spans="9:12">
      <c r="I544">
        <v>539</v>
      </c>
      <c r="J544">
        <f t="shared" si="24"/>
        <v>17.933333333333383</v>
      </c>
      <c r="K544">
        <f t="shared" si="25"/>
        <v>4.6296319184500165E-18</v>
      </c>
      <c r="L544">
        <f t="shared" si="26"/>
        <v>-1.6850482139232165E-18</v>
      </c>
    </row>
    <row r="545" spans="9:12">
      <c r="I545">
        <v>540</v>
      </c>
      <c r="J545">
        <f t="shared" si="24"/>
        <v>17.966666666666718</v>
      </c>
      <c r="K545">
        <f t="shared" si="25"/>
        <v>4.5054911863850822E-18</v>
      </c>
      <c r="L545">
        <f t="shared" si="26"/>
        <v>-7.9443965750259367E-19</v>
      </c>
    </row>
    <row r="546" spans="9:12">
      <c r="I546">
        <v>541</v>
      </c>
      <c r="J546">
        <f t="shared" si="24"/>
        <v>18.000000000000053</v>
      </c>
      <c r="K546">
        <f t="shared" si="25"/>
        <v>4.2483542552910758E-18</v>
      </c>
      <c r="L546">
        <f t="shared" si="26"/>
        <v>1.2220266806080365E-30</v>
      </c>
    </row>
    <row r="547" spans="9:12">
      <c r="I547">
        <v>542</v>
      </c>
      <c r="J547">
        <f t="shared" si="24"/>
        <v>18.033333333333388</v>
      </c>
      <c r="K547">
        <f t="shared" si="25"/>
        <v>3.8851001742020893E-18</v>
      </c>
      <c r="L547">
        <f t="shared" si="26"/>
        <v>6.8504798346812298E-19</v>
      </c>
    </row>
    <row r="548" spans="9:12">
      <c r="I548">
        <v>543</v>
      </c>
      <c r="J548">
        <f t="shared" ref="J548:J611" si="27">J547+$D$5</f>
        <v>18.066666666666723</v>
      </c>
      <c r="K548">
        <f t="shared" si="25"/>
        <v>3.4424418833995772E-18</v>
      </c>
      <c r="L548">
        <f t="shared" si="26"/>
        <v>1.2529463787498784E-18</v>
      </c>
    </row>
    <row r="549" spans="9:12">
      <c r="I549">
        <v>544</v>
      </c>
      <c r="J549">
        <f t="shared" si="27"/>
        <v>18.100000000000058</v>
      </c>
      <c r="K549">
        <f t="shared" si="25"/>
        <v>2.946059207547047E-18</v>
      </c>
      <c r="L549">
        <f t="shared" si="26"/>
        <v>1.7009080765270604E-18</v>
      </c>
    </row>
    <row r="550" spans="9:12">
      <c r="I550">
        <v>545</v>
      </c>
      <c r="J550">
        <f t="shared" si="27"/>
        <v>18.133333333333393</v>
      </c>
      <c r="K550">
        <f t="shared" si="25"/>
        <v>2.4198856486037517E-18</v>
      </c>
      <c r="L550">
        <f t="shared" si="26"/>
        <v>2.030525155235901E-18</v>
      </c>
    </row>
    <row r="551" spans="9:12">
      <c r="I551">
        <v>546</v>
      </c>
      <c r="J551">
        <f t="shared" si="27"/>
        <v>18.166666666666728</v>
      </c>
      <c r="K551">
        <f t="shared" si="25"/>
        <v>1.8855515596398011E-18</v>
      </c>
      <c r="L551">
        <f t="shared" si="26"/>
        <v>2.2471128452238352E-18</v>
      </c>
    </row>
    <row r="552" spans="9:12">
      <c r="I552">
        <v>547</v>
      </c>
      <c r="J552">
        <f t="shared" si="27"/>
        <v>18.200000000000063</v>
      </c>
      <c r="K552">
        <f t="shared" si="25"/>
        <v>1.3619807157970046E-18</v>
      </c>
      <c r="L552">
        <f t="shared" si="26"/>
        <v>2.3590197986911936E-18</v>
      </c>
    </row>
    <row r="553" spans="9:12">
      <c r="I553">
        <v>548</v>
      </c>
      <c r="J553">
        <f t="shared" si="27"/>
        <v>18.233333333333398</v>
      </c>
      <c r="K553">
        <f t="shared" si="25"/>
        <v>8.6513259942325416E-19</v>
      </c>
      <c r="L553">
        <f t="shared" si="26"/>
        <v>2.3769322817519304E-18</v>
      </c>
    </row>
    <row r="554" spans="9:12">
      <c r="I554">
        <v>549</v>
      </c>
      <c r="J554">
        <f t="shared" si="27"/>
        <v>18.266666666666733</v>
      </c>
      <c r="K554">
        <f t="shared" si="25"/>
        <v>4.0787892020002246E-19</v>
      </c>
      <c r="L554">
        <f t="shared" si="26"/>
        <v>2.31319630474052E-18</v>
      </c>
    </row>
    <row r="555" spans="9:12">
      <c r="I555">
        <v>550</v>
      </c>
      <c r="J555">
        <f t="shared" si="27"/>
        <v>18.300000000000068</v>
      </c>
      <c r="K555">
        <f t="shared" si="25"/>
        <v>-7.7063415837469415E-31</v>
      </c>
      <c r="L555">
        <f t="shared" si="26"/>
        <v>2.1811778023813248E-18</v>
      </c>
    </row>
    <row r="556" spans="9:12">
      <c r="I556">
        <v>551</v>
      </c>
      <c r="J556">
        <f t="shared" si="27"/>
        <v>18.333333333333403</v>
      </c>
      <c r="K556">
        <f t="shared" si="25"/>
        <v>-3.517153620714381E-19</v>
      </c>
      <c r="L556">
        <f t="shared" si="26"/>
        <v>1.9946769385917637E-18</v>
      </c>
    </row>
    <row r="557" spans="9:12">
      <c r="I557">
        <v>552</v>
      </c>
      <c r="J557">
        <f t="shared" si="27"/>
        <v>18.366666666666738</v>
      </c>
      <c r="K557">
        <f t="shared" si="25"/>
        <v>-6.4328412008020129E-19</v>
      </c>
      <c r="L557">
        <f t="shared" si="26"/>
        <v>1.7674085942120309E-18</v>
      </c>
    </row>
    <row r="558" spans="9:12">
      <c r="I558">
        <v>553</v>
      </c>
      <c r="J558">
        <f t="shared" si="27"/>
        <v>18.400000000000073</v>
      </c>
      <c r="K558">
        <f t="shared" si="25"/>
        <v>-8.7327532438988261E-19</v>
      </c>
      <c r="L558">
        <f t="shared" si="26"/>
        <v>1.5125572308381259E-18</v>
      </c>
    </row>
    <row r="559" spans="9:12">
      <c r="I559">
        <v>554</v>
      </c>
      <c r="J559">
        <f t="shared" si="27"/>
        <v>18.433333333333408</v>
      </c>
      <c r="K559">
        <f t="shared" si="25"/>
        <v>-1.0425063753244876E-18</v>
      </c>
      <c r="L559">
        <f t="shared" si="26"/>
        <v>1.242410718094329E-18</v>
      </c>
    </row>
    <row r="560" spans="9:12">
      <c r="I560">
        <v>555</v>
      </c>
      <c r="J560">
        <f t="shared" si="27"/>
        <v>18.466666666666743</v>
      </c>
      <c r="K560">
        <f t="shared" si="25"/>
        <v>-1.153706203135991E-18</v>
      </c>
      <c r="L560">
        <f t="shared" si="26"/>
        <v>9.6807444953755282E-19</v>
      </c>
    </row>
    <row r="561" spans="9:12">
      <c r="I561">
        <v>556</v>
      </c>
      <c r="J561">
        <f t="shared" si="27"/>
        <v>18.500000000000078</v>
      </c>
      <c r="K561">
        <f t="shared" si="25"/>
        <v>-1.2111611487848936E-18</v>
      </c>
      <c r="L561">
        <f t="shared" si="26"/>
        <v>6.9926421528232577E-19</v>
      </c>
    </row>
    <row r="562" spans="9:12">
      <c r="I562">
        <v>557</v>
      </c>
      <c r="J562">
        <f t="shared" si="27"/>
        <v>18.533333333333413</v>
      </c>
      <c r="K562">
        <f t="shared" si="25"/>
        <v>-1.2203577242326363E-18</v>
      </c>
      <c r="L562">
        <f t="shared" si="26"/>
        <v>4.4417388677695247E-19</v>
      </c>
    </row>
    <row r="563" spans="9:12">
      <c r="I563">
        <v>558</v>
      </c>
      <c r="J563">
        <f t="shared" si="27"/>
        <v>18.566666666666748</v>
      </c>
      <c r="K563">
        <f t="shared" si="25"/>
        <v>-1.1876345825366927E-18</v>
      </c>
      <c r="L563">
        <f t="shared" si="26"/>
        <v>2.094120201231182E-19</v>
      </c>
    </row>
    <row r="564" spans="9:12">
      <c r="I564">
        <v>559</v>
      </c>
      <c r="J564">
        <f t="shared" si="27"/>
        <v>18.600000000000083</v>
      </c>
      <c r="K564">
        <f t="shared" si="25"/>
        <v>-1.1198540233964231E-18</v>
      </c>
      <c r="L564">
        <f t="shared" si="26"/>
        <v>-4.8510488596105988E-31</v>
      </c>
    </row>
    <row r="565" spans="9:12">
      <c r="I565">
        <v>560</v>
      </c>
      <c r="J565">
        <f t="shared" si="27"/>
        <v>18.633333333333418</v>
      </c>
      <c r="K565">
        <f t="shared" si="25"/>
        <v>-1.0241012872124854E-18</v>
      </c>
      <c r="L565">
        <f t="shared" si="26"/>
        <v>-1.8057668791429853E-19</v>
      </c>
    </row>
    <row r="566" spans="9:12">
      <c r="I566">
        <v>561</v>
      </c>
      <c r="J566">
        <f t="shared" si="27"/>
        <v>18.666666666666753</v>
      </c>
      <c r="K566">
        <f t="shared" si="25"/>
        <v>-9.0741782859372808E-19</v>
      </c>
      <c r="L566">
        <f t="shared" si="26"/>
        <v>-3.3027307965105446E-19</v>
      </c>
    </row>
    <row r="567" spans="9:12">
      <c r="I567">
        <v>562</v>
      </c>
      <c r="J567">
        <f t="shared" si="27"/>
        <v>18.700000000000088</v>
      </c>
      <c r="K567">
        <f t="shared" si="25"/>
        <v>-7.7657277582876434E-19</v>
      </c>
      <c r="L567">
        <f t="shared" si="26"/>
        <v>-4.4835450117055309E-19</v>
      </c>
    </row>
    <row r="568" spans="9:12">
      <c r="I568">
        <v>563</v>
      </c>
      <c r="J568">
        <f t="shared" si="27"/>
        <v>18.733333333333423</v>
      </c>
      <c r="K568">
        <f t="shared" si="25"/>
        <v>-6.3787493153914041E-19</v>
      </c>
      <c r="L568">
        <f t="shared" si="26"/>
        <v>-5.3524061979224176E-19</v>
      </c>
    </row>
    <row r="569" spans="9:12">
      <c r="I569">
        <v>564</v>
      </c>
      <c r="J569">
        <f t="shared" si="27"/>
        <v>18.766666666666758</v>
      </c>
      <c r="K569">
        <f t="shared" si="25"/>
        <v>-4.9702599489056915E-19</v>
      </c>
      <c r="L569">
        <f t="shared" si="26"/>
        <v>-5.923325150241312E-19</v>
      </c>
    </row>
    <row r="570" spans="9:12">
      <c r="I570">
        <v>565</v>
      </c>
      <c r="J570">
        <f t="shared" si="27"/>
        <v>18.800000000000093</v>
      </c>
      <c r="K570">
        <f t="shared" si="25"/>
        <v>-3.590142188527764E-19</v>
      </c>
      <c r="L570">
        <f t="shared" si="26"/>
        <v>-6.2183086769335275E-19</v>
      </c>
    </row>
    <row r="571" spans="9:12">
      <c r="I571">
        <v>566</v>
      </c>
      <c r="J571">
        <f t="shared" si="27"/>
        <v>18.833333333333428</v>
      </c>
      <c r="K571">
        <f t="shared" si="25"/>
        <v>-2.2804647729847401E-19</v>
      </c>
      <c r="L571">
        <f t="shared" si="26"/>
        <v>-6.2655254696468799E-19</v>
      </c>
    </row>
    <row r="572" spans="9:12">
      <c r="I572">
        <v>567</v>
      </c>
      <c r="J572">
        <f t="shared" si="27"/>
        <v>18.866666666666763</v>
      </c>
      <c r="K572">
        <f t="shared" si="25"/>
        <v>-1.0751571606236294E-19</v>
      </c>
      <c r="L572">
        <f t="shared" si="26"/>
        <v>-6.0975192582945078E-19</v>
      </c>
    </row>
    <row r="573" spans="9:12">
      <c r="I573">
        <v>568</v>
      </c>
      <c r="J573">
        <f t="shared" si="27"/>
        <v>18.900000000000098</v>
      </c>
      <c r="K573">
        <f t="shared" si="25"/>
        <v>2.9498534727572872E-31</v>
      </c>
      <c r="L573">
        <f t="shared" si="26"/>
        <v>-5.7495222642922936E-19</v>
      </c>
    </row>
    <row r="574" spans="9:12">
      <c r="I574">
        <v>569</v>
      </c>
      <c r="J574">
        <f t="shared" si="27"/>
        <v>18.933333333333433</v>
      </c>
      <c r="K574">
        <f t="shared" si="25"/>
        <v>9.271116287344556E-20</v>
      </c>
      <c r="L574">
        <f t="shared" si="26"/>
        <v>-5.2579113247817858E-19</v>
      </c>
    </row>
    <row r="575" spans="9:12">
      <c r="I575">
        <v>570</v>
      </c>
      <c r="J575">
        <f t="shared" si="27"/>
        <v>18.966666666666768</v>
      </c>
      <c r="K575">
        <f t="shared" si="25"/>
        <v>1.6956785304849115E-19</v>
      </c>
      <c r="L575">
        <f t="shared" si="26"/>
        <v>-4.658838473153756E-19</v>
      </c>
    </row>
    <row r="576" spans="9:12">
      <c r="I576">
        <v>571</v>
      </c>
      <c r="J576">
        <f t="shared" si="27"/>
        <v>19.000000000000103</v>
      </c>
      <c r="K576">
        <f t="shared" si="25"/>
        <v>2.3019287629630449E-19</v>
      </c>
      <c r="L576">
        <f t="shared" si="26"/>
        <v>-3.9870575728511551E-19</v>
      </c>
    </row>
    <row r="577" spans="9:12">
      <c r="I577">
        <v>572</v>
      </c>
      <c r="J577">
        <f t="shared" si="27"/>
        <v>19.033333333333438</v>
      </c>
      <c r="K577">
        <f t="shared" si="25"/>
        <v>2.7480169700296871E-19</v>
      </c>
      <c r="L577">
        <f t="shared" si="26"/>
        <v>-3.2749590965390449E-19</v>
      </c>
    </row>
    <row r="578" spans="9:12">
      <c r="I578">
        <v>573</v>
      </c>
      <c r="J578">
        <f t="shared" si="27"/>
        <v>19.066666666666773</v>
      </c>
      <c r="K578">
        <f t="shared" si="25"/>
        <v>3.0411365337302564E-19</v>
      </c>
      <c r="L578">
        <f t="shared" si="26"/>
        <v>-2.5518165438099539E-19</v>
      </c>
    </row>
    <row r="579" spans="9:12">
      <c r="I579">
        <v>574</v>
      </c>
      <c r="J579">
        <f t="shared" si="27"/>
        <v>19.100000000000108</v>
      </c>
      <c r="K579">
        <f t="shared" si="25"/>
        <v>3.1925861261666218E-19</v>
      </c>
      <c r="L579">
        <f t="shared" si="26"/>
        <v>-1.843240459350973E-19</v>
      </c>
    </row>
    <row r="580" spans="9:12">
      <c r="I580">
        <v>575</v>
      </c>
      <c r="J580">
        <f t="shared" si="27"/>
        <v>19.133333333333443</v>
      </c>
      <c r="K580">
        <f t="shared" si="25"/>
        <v>3.2168280358514161E-19</v>
      </c>
      <c r="L580">
        <f t="shared" si="26"/>
        <v>-1.1708296538008436E-19</v>
      </c>
    </row>
    <row r="581" spans="9:12">
      <c r="I581">
        <v>576</v>
      </c>
      <c r="J581">
        <f t="shared" si="27"/>
        <v>19.166666666666778</v>
      </c>
      <c r="K581">
        <f t="shared" si="25"/>
        <v>3.130570770839254E-19</v>
      </c>
      <c r="L581">
        <f t="shared" si="26"/>
        <v>-5.5200409191437725E-20</v>
      </c>
    </row>
    <row r="582" spans="9:12">
      <c r="I582">
        <v>577</v>
      </c>
      <c r="J582">
        <f t="shared" si="27"/>
        <v>19.200000000000113</v>
      </c>
      <c r="K582">
        <f t="shared" si="25"/>
        <v>2.9519031567465962E-19</v>
      </c>
      <c r="L582">
        <f t="shared" si="26"/>
        <v>1.7502879468497365E-31</v>
      </c>
    </row>
    <row r="583" spans="9:12">
      <c r="I583">
        <v>578</v>
      </c>
      <c r="J583">
        <f t="shared" si="27"/>
        <v>19.233333333333448</v>
      </c>
      <c r="K583">
        <f t="shared" ref="K583:K646" si="28">(EXP(1)^(-J583/$D$6))*COS((2*PI()*J583)/$D$2)</f>
        <v>2.6995016844981761E-19</v>
      </c>
      <c r="L583">
        <f t="shared" si="26"/>
        <v>4.7599498144665807E-20</v>
      </c>
    </row>
    <row r="584" spans="9:12">
      <c r="I584">
        <v>579</v>
      </c>
      <c r="J584">
        <f t="shared" si="27"/>
        <v>19.266666666666783</v>
      </c>
      <c r="K584">
        <f t="shared" si="28"/>
        <v>2.3919274269246527E-19</v>
      </c>
      <c r="L584">
        <f t="shared" ref="L584:L647" si="29">(EXP(1)^(-J584/$D$6))*SIN((2*PI()*J584)/$D$2)</f>
        <v>8.7059038592714475E-20</v>
      </c>
    </row>
    <row r="585" spans="9:12">
      <c r="I585">
        <v>580</v>
      </c>
      <c r="J585">
        <f t="shared" si="27"/>
        <v>19.300000000000118</v>
      </c>
      <c r="K585">
        <f t="shared" si="28"/>
        <v>2.0470236124701566E-19</v>
      </c>
      <c r="L585">
        <f t="shared" si="29"/>
        <v>1.1818496336988691E-19</v>
      </c>
    </row>
    <row r="586" spans="9:12">
      <c r="I586">
        <v>581</v>
      </c>
      <c r="J586">
        <f t="shared" si="27"/>
        <v>19.333333333333453</v>
      </c>
      <c r="K586">
        <f t="shared" si="28"/>
        <v>1.6814200642944886E-19</v>
      </c>
      <c r="L586">
        <f t="shared" si="29"/>
        <v>1.4108789558054024E-19</v>
      </c>
    </row>
    <row r="587" spans="9:12">
      <c r="I587">
        <v>582</v>
      </c>
      <c r="J587">
        <f t="shared" si="27"/>
        <v>19.366666666666788</v>
      </c>
      <c r="K587">
        <f t="shared" si="28"/>
        <v>1.3101462982224444E-19</v>
      </c>
      <c r="L587">
        <f t="shared" si="29"/>
        <v>1.561371557732604E-19</v>
      </c>
    </row>
    <row r="588" spans="9:12">
      <c r="I588">
        <v>583</v>
      </c>
      <c r="J588">
        <f t="shared" si="27"/>
        <v>19.400000000000123</v>
      </c>
      <c r="K588">
        <f t="shared" si="28"/>
        <v>9.4635120632412572E-20</v>
      </c>
      <c r="L588">
        <f t="shared" si="29"/>
        <v>1.6391283711599113E-19</v>
      </c>
    </row>
    <row r="589" spans="9:12">
      <c r="I589">
        <v>584</v>
      </c>
      <c r="J589">
        <f t="shared" si="27"/>
        <v>19.433333333333458</v>
      </c>
      <c r="K589">
        <f t="shared" si="28"/>
        <v>6.0112398773220439E-20</v>
      </c>
      <c r="L589">
        <f t="shared" si="29"/>
        <v>1.651574582590099E-19</v>
      </c>
    </row>
    <row r="590" spans="9:12">
      <c r="I590">
        <v>585</v>
      </c>
      <c r="J590">
        <f t="shared" si="27"/>
        <v>19.466666666666793</v>
      </c>
      <c r="K590">
        <f t="shared" si="28"/>
        <v>2.834083505647439E-20</v>
      </c>
      <c r="L590">
        <f t="shared" si="29"/>
        <v>1.6072886260918999E-19</v>
      </c>
    </row>
    <row r="591" spans="9:12">
      <c r="I591">
        <v>586</v>
      </c>
      <c r="J591">
        <f t="shared" si="27"/>
        <v>19.500000000000128</v>
      </c>
      <c r="K591">
        <f t="shared" si="28"/>
        <v>-1.0196826570185579E-31</v>
      </c>
      <c r="L591">
        <f t="shared" si="29"/>
        <v>1.5155576144000014E-19</v>
      </c>
    </row>
    <row r="592" spans="9:12">
      <c r="I592">
        <v>587</v>
      </c>
      <c r="J592">
        <f t="shared" si="27"/>
        <v>19.533333333333463</v>
      </c>
      <c r="K592">
        <f t="shared" si="28"/>
        <v>-2.4438397204839823E-20</v>
      </c>
      <c r="L592">
        <f t="shared" si="29"/>
        <v>1.3859703776786208E-19</v>
      </c>
    </row>
    <row r="593" spans="9:12">
      <c r="I593">
        <v>588</v>
      </c>
      <c r="J593">
        <f t="shared" si="27"/>
        <v>19.566666666666798</v>
      </c>
      <c r="K593">
        <f t="shared" si="28"/>
        <v>-4.4697600780027038E-20</v>
      </c>
      <c r="L593">
        <f t="shared" si="29"/>
        <v>1.2280564884666195E-19</v>
      </c>
    </row>
    <row r="594" spans="9:12">
      <c r="I594">
        <v>589</v>
      </c>
      <c r="J594">
        <f t="shared" si="27"/>
        <v>19.600000000000133</v>
      </c>
      <c r="K594">
        <f t="shared" si="28"/>
        <v>-6.0678183406346132E-20</v>
      </c>
      <c r="L594">
        <f t="shared" si="29"/>
        <v>1.0509769657060336E-19</v>
      </c>
    </row>
    <row r="595" spans="9:12">
      <c r="I595">
        <v>590</v>
      </c>
      <c r="J595">
        <f t="shared" si="27"/>
        <v>19.633333333333468</v>
      </c>
      <c r="K595">
        <f t="shared" si="28"/>
        <v>-7.2436940879335416E-20</v>
      </c>
      <c r="L595">
        <f t="shared" si="29"/>
        <v>8.6326984529359585E-20</v>
      </c>
    </row>
    <row r="596" spans="9:12">
      <c r="I596">
        <v>591</v>
      </c>
      <c r="J596">
        <f t="shared" si="27"/>
        <v>19.666666666666803</v>
      </c>
      <c r="K596">
        <f t="shared" si="28"/>
        <v>-8.0163488691053123E-20</v>
      </c>
      <c r="L596">
        <f t="shared" si="29"/>
        <v>6.7265153794449622E-20</v>
      </c>
    </row>
    <row r="597" spans="9:12">
      <c r="I597">
        <v>592</v>
      </c>
      <c r="J597">
        <f t="shared" si="27"/>
        <v>19.700000000000138</v>
      </c>
      <c r="K597">
        <f t="shared" si="28"/>
        <v>-8.4155656604551782E-20</v>
      </c>
      <c r="L597">
        <f t="shared" si="29"/>
        <v>4.8587290994386744E-20</v>
      </c>
    </row>
    <row r="598" spans="9:12">
      <c r="I598">
        <v>593</v>
      </c>
      <c r="J598">
        <f t="shared" si="27"/>
        <v>19.733333333333473</v>
      </c>
      <c r="K598">
        <f t="shared" si="28"/>
        <v>-8.4794666406086092E-20</v>
      </c>
      <c r="L598">
        <f t="shared" si="29"/>
        <v>3.0862734596277363E-20</v>
      </c>
    </row>
    <row r="599" spans="9:12">
      <c r="I599">
        <v>594</v>
      </c>
      <c r="J599">
        <f t="shared" si="27"/>
        <v>19.766666666666808</v>
      </c>
      <c r="K599">
        <f t="shared" si="28"/>
        <v>-8.2520949586194062E-20</v>
      </c>
      <c r="L599">
        <f t="shared" si="29"/>
        <v>1.4550669885665898E-20</v>
      </c>
    </row>
    <row r="600" spans="9:12">
      <c r="I600">
        <v>595</v>
      </c>
      <c r="J600">
        <f t="shared" si="27"/>
        <v>19.800000000000143</v>
      </c>
      <c r="K600">
        <f t="shared" si="28"/>
        <v>-7.7811322411313085E-20</v>
      </c>
      <c r="L600">
        <f t="shared" si="29"/>
        <v>-5.8567417051988722E-32</v>
      </c>
    </row>
    <row r="601" spans="9:12">
      <c r="I601">
        <v>596</v>
      </c>
      <c r="J601">
        <f t="shared" si="27"/>
        <v>19.833333333333478</v>
      </c>
      <c r="K601">
        <f t="shared" si="28"/>
        <v>-7.1158091837223735E-20</v>
      </c>
      <c r="L601">
        <f t="shared" si="29"/>
        <v>-1.2547091486688278E-20</v>
      </c>
    </row>
    <row r="602" spans="9:12">
      <c r="I602">
        <v>597</v>
      </c>
      <c r="J602">
        <f t="shared" si="27"/>
        <v>19.866666666666813</v>
      </c>
      <c r="K602">
        <f t="shared" si="28"/>
        <v>-6.3050522431777417E-20</v>
      </c>
      <c r="L602">
        <f t="shared" si="29"/>
        <v>-2.2948513420154693E-20</v>
      </c>
    </row>
    <row r="603" spans="9:12">
      <c r="I603">
        <v>598</v>
      </c>
      <c r="J603">
        <f t="shared" si="27"/>
        <v>19.900000000000148</v>
      </c>
      <c r="K603">
        <f t="shared" si="28"/>
        <v>-5.3958956590236418E-20</v>
      </c>
      <c r="L603">
        <f t="shared" si="29"/>
        <v>-3.1153218112620736E-20</v>
      </c>
    </row>
    <row r="604" spans="9:12">
      <c r="I604">
        <v>599</v>
      </c>
      <c r="J604">
        <f t="shared" si="27"/>
        <v>19.933333333333483</v>
      </c>
      <c r="K604">
        <f t="shared" si="28"/>
        <v>-4.4321751691830506E-20</v>
      </c>
      <c r="L604">
        <f t="shared" si="29"/>
        <v>-3.7190365497804897E-20</v>
      </c>
    </row>
    <row r="605" spans="9:12">
      <c r="I605">
        <v>600</v>
      </c>
      <c r="J605">
        <f t="shared" si="27"/>
        <v>19.966666666666818</v>
      </c>
      <c r="K605">
        <f t="shared" si="28"/>
        <v>-3.4535081472426119E-20</v>
      </c>
      <c r="L605">
        <f t="shared" si="29"/>
        <v>-4.1157307415363656E-20</v>
      </c>
    </row>
    <row r="606" spans="9:12">
      <c r="I606">
        <v>601</v>
      </c>
      <c r="J606">
        <f t="shared" si="27"/>
        <v>20.000000000000153</v>
      </c>
      <c r="K606">
        <f t="shared" si="28"/>
        <v>-2.4945546963931969E-20</v>
      </c>
      <c r="L606">
        <f t="shared" si="29"/>
        <v>-4.3206954764205663E-20</v>
      </c>
    </row>
    <row r="607" spans="9:12">
      <c r="I607">
        <v>602</v>
      </c>
      <c r="J607">
        <f t="shared" si="27"/>
        <v>20.033333333333488</v>
      </c>
      <c r="K607">
        <f t="shared" si="28"/>
        <v>-1.584545628188423E-20</v>
      </c>
      <c r="L607">
        <f t="shared" si="29"/>
        <v>-4.3535033335542258E-20</v>
      </c>
    </row>
    <row r="608" spans="9:12">
      <c r="I608">
        <v>603</v>
      </c>
      <c r="J608">
        <f t="shared" si="27"/>
        <v>20.066666666666823</v>
      </c>
      <c r="K608">
        <f t="shared" si="28"/>
        <v>-7.4705630126892494E-21</v>
      </c>
      <c r="L608">
        <f t="shared" si="29"/>
        <v>-4.2367668196376716E-20</v>
      </c>
    </row>
    <row r="609" spans="9:12">
      <c r="I609">
        <v>604</v>
      </c>
      <c r="J609">
        <f t="shared" si="27"/>
        <v>20.100000000000158</v>
      </c>
      <c r="K609">
        <f t="shared" si="28"/>
        <v>3.269276716143197E-32</v>
      </c>
      <c r="L609">
        <f t="shared" si="29"/>
        <v>-3.9949664980531201E-20</v>
      </c>
    </row>
    <row r="610" spans="9:12">
      <c r="I610">
        <v>605</v>
      </c>
      <c r="J610">
        <f t="shared" si="27"/>
        <v>20.133333333333493</v>
      </c>
      <c r="K610">
        <f t="shared" si="28"/>
        <v>6.4418915633365622E-21</v>
      </c>
      <c r="L610">
        <f t="shared" si="29"/>
        <v>-3.6533782506922285E-20</v>
      </c>
    </row>
    <row r="611" spans="9:12">
      <c r="I611">
        <v>606</v>
      </c>
      <c r="J611">
        <f t="shared" si="27"/>
        <v>20.166666666666828</v>
      </c>
      <c r="K611">
        <f t="shared" si="28"/>
        <v>1.1782159646258794E-20</v>
      </c>
      <c r="L611">
        <f t="shared" si="29"/>
        <v>-3.2371217580420964E-20</v>
      </c>
    </row>
    <row r="612" spans="9:12">
      <c r="I612">
        <v>607</v>
      </c>
      <c r="J612">
        <f t="shared" ref="J612:J675" si="30">J611+$D$5</f>
        <v>20.200000000000163</v>
      </c>
      <c r="K612">
        <f t="shared" si="28"/>
        <v>1.5994595491976992E-20</v>
      </c>
      <c r="L612">
        <f t="shared" si="29"/>
        <v>-2.7703452038561912E-20</v>
      </c>
    </row>
    <row r="613" spans="9:12">
      <c r="I613">
        <v>608</v>
      </c>
      <c r="J613">
        <f t="shared" si="30"/>
        <v>20.233333333333498</v>
      </c>
      <c r="K613">
        <f t="shared" si="28"/>
        <v>1.909417030965328E-20</v>
      </c>
      <c r="L613">
        <f t="shared" si="29"/>
        <v>-2.2755546064095244E-20</v>
      </c>
    </row>
    <row r="614" spans="9:12">
      <c r="I614">
        <v>609</v>
      </c>
      <c r="J614">
        <f t="shared" si="30"/>
        <v>20.266666666666833</v>
      </c>
      <c r="K614">
        <f t="shared" si="28"/>
        <v>2.113086620033546E-20</v>
      </c>
      <c r="L614">
        <f t="shared" si="29"/>
        <v>-1.7730902035126585E-20</v>
      </c>
    </row>
    <row r="615" spans="9:12">
      <c r="I615">
        <v>610</v>
      </c>
      <c r="J615">
        <f t="shared" si="30"/>
        <v>20.300000000000168</v>
      </c>
      <c r="K615">
        <f t="shared" si="28"/>
        <v>2.2183190237210102E-20</v>
      </c>
      <c r="L615">
        <f t="shared" si="29"/>
        <v>-1.2807470854912291E-20</v>
      </c>
    </row>
    <row r="616" spans="9:12">
      <c r="I616">
        <v>611</v>
      </c>
      <c r="J616">
        <f t="shared" si="30"/>
        <v>20.333333333333503</v>
      </c>
      <c r="K616">
        <f t="shared" si="28"/>
        <v>2.2351631392121868E-20</v>
      </c>
      <c r="L616">
        <f t="shared" si="29"/>
        <v>-8.1353285139998331E-21</v>
      </c>
    </row>
    <row r="617" spans="9:12">
      <c r="I617">
        <v>612</v>
      </c>
      <c r="J617">
        <f t="shared" si="30"/>
        <v>20.366666666666838</v>
      </c>
      <c r="K617">
        <f t="shared" si="28"/>
        <v>2.175228614551209E-20</v>
      </c>
      <c r="L617">
        <f t="shared" si="29"/>
        <v>-3.8355149395244903E-21</v>
      </c>
    </row>
    <row r="618" spans="9:12">
      <c r="I618">
        <v>613</v>
      </c>
      <c r="J618">
        <f t="shared" si="30"/>
        <v>20.400000000000173</v>
      </c>
      <c r="K618">
        <f t="shared" si="28"/>
        <v>2.0510841900620881E-20</v>
      </c>
      <c r="L618">
        <f t="shared" si="29"/>
        <v>1.8714802325389339E-32</v>
      </c>
    </row>
    <row r="619" spans="9:12">
      <c r="I619">
        <v>614</v>
      </c>
      <c r="J619">
        <f t="shared" si="30"/>
        <v>20.433333333333508</v>
      </c>
      <c r="K619">
        <f t="shared" si="28"/>
        <v>1.8757069362066464E-20</v>
      </c>
      <c r="L619">
        <f t="shared" si="29"/>
        <v>3.3073774075700068E-21</v>
      </c>
    </row>
    <row r="620" spans="9:12">
      <c r="I620">
        <v>615</v>
      </c>
      <c r="J620">
        <f t="shared" si="30"/>
        <v>20.466666666666843</v>
      </c>
      <c r="K620">
        <f t="shared" si="28"/>
        <v>1.6619937269715894E-20</v>
      </c>
      <c r="L620">
        <f t="shared" si="29"/>
        <v>6.0491624615653806E-21</v>
      </c>
    </row>
    <row r="621" spans="9:12">
      <c r="I621">
        <v>616</v>
      </c>
      <c r="J621">
        <f t="shared" si="30"/>
        <v>20.500000000000178</v>
      </c>
      <c r="K621">
        <f t="shared" si="28"/>
        <v>1.4223426532894805E-20</v>
      </c>
      <c r="L621">
        <f t="shared" si="29"/>
        <v>8.2118991375835791E-21</v>
      </c>
    </row>
    <row r="622" spans="9:12">
      <c r="I622">
        <v>617</v>
      </c>
      <c r="J622">
        <f t="shared" si="30"/>
        <v>20.533333333333513</v>
      </c>
      <c r="K622">
        <f t="shared" si="28"/>
        <v>1.1683086902240048E-20</v>
      </c>
      <c r="L622">
        <f t="shared" si="29"/>
        <v>9.8032739107004504E-21</v>
      </c>
    </row>
    <row r="623" spans="9:12">
      <c r="I623">
        <v>618</v>
      </c>
      <c r="J623">
        <f t="shared" si="30"/>
        <v>20.566666666666848</v>
      </c>
      <c r="K623">
        <f t="shared" si="28"/>
        <v>9.1033486407228003E-21</v>
      </c>
      <c r="L623">
        <f t="shared" si="29"/>
        <v>1.0848948447239645E-20</v>
      </c>
    </row>
    <row r="624" spans="9:12">
      <c r="I624">
        <v>619</v>
      </c>
      <c r="J624">
        <f t="shared" si="30"/>
        <v>20.600000000000183</v>
      </c>
      <c r="K624">
        <f t="shared" si="28"/>
        <v>6.5755747884216673E-21</v>
      </c>
      <c r="L624">
        <f t="shared" si="29"/>
        <v>1.1389229622540573E-20</v>
      </c>
    </row>
    <row r="625" spans="9:12">
      <c r="I625">
        <v>620</v>
      </c>
      <c r="J625">
        <f t="shared" si="30"/>
        <v>20.633333333333518</v>
      </c>
      <c r="K625">
        <f t="shared" si="28"/>
        <v>4.1768169280404361E-21</v>
      </c>
      <c r="L625">
        <f t="shared" si="29"/>
        <v>1.1475710195021606E-20</v>
      </c>
    </row>
    <row r="626" spans="9:12">
      <c r="I626">
        <v>621</v>
      </c>
      <c r="J626">
        <f t="shared" si="30"/>
        <v>20.666666666666853</v>
      </c>
      <c r="K626">
        <f t="shared" si="28"/>
        <v>1.9692190302563318E-21</v>
      </c>
      <c r="L626">
        <f t="shared" si="29"/>
        <v>1.1167996085201145E-20</v>
      </c>
    </row>
    <row r="627" spans="9:12">
      <c r="I627">
        <v>622</v>
      </c>
      <c r="J627">
        <f t="shared" si="30"/>
        <v>20.700000000000188</v>
      </c>
      <c r="K627">
        <f t="shared" si="28"/>
        <v>-1.0449630852164833E-32</v>
      </c>
      <c r="L627">
        <f t="shared" si="29"/>
        <v>1.0530617357549399E-20</v>
      </c>
    </row>
    <row r="628" spans="9:12">
      <c r="I628">
        <v>623</v>
      </c>
      <c r="J628">
        <f t="shared" si="30"/>
        <v>20.733333333333523</v>
      </c>
      <c r="K628">
        <f t="shared" si="28"/>
        <v>-1.6980641801487885E-21</v>
      </c>
      <c r="L628">
        <f t="shared" si="29"/>
        <v>9.630200513366206E-21</v>
      </c>
    </row>
    <row r="629" spans="9:12">
      <c r="I629">
        <v>624</v>
      </c>
      <c r="J629">
        <f t="shared" si="30"/>
        <v>20.766666666666858</v>
      </c>
      <c r="K629">
        <f t="shared" si="28"/>
        <v>-3.1057435635775788E-21</v>
      </c>
      <c r="L629">
        <f t="shared" si="29"/>
        <v>8.5329603115194049E-21</v>
      </c>
    </row>
    <row r="630" spans="9:12">
      <c r="I630">
        <v>625</v>
      </c>
      <c r="J630">
        <f t="shared" si="30"/>
        <v>20.800000000000193</v>
      </c>
      <c r="K630">
        <f t="shared" si="28"/>
        <v>-4.2161295970048306E-21</v>
      </c>
      <c r="L630">
        <f t="shared" si="29"/>
        <v>7.302550673289998E-21</v>
      </c>
    </row>
    <row r="631" spans="9:12">
      <c r="I631">
        <v>626</v>
      </c>
      <c r="J631">
        <f t="shared" si="30"/>
        <v>20.833333333333528</v>
      </c>
      <c r="K631">
        <f t="shared" si="28"/>
        <v>-5.0331686483195097E-21</v>
      </c>
      <c r="L631">
        <f t="shared" si="29"/>
        <v>5.9982968187548951E-21</v>
      </c>
    </row>
    <row r="632" spans="9:12">
      <c r="I632">
        <v>627</v>
      </c>
      <c r="J632">
        <f t="shared" si="30"/>
        <v>20.866666666666863</v>
      </c>
      <c r="K632">
        <f t="shared" si="28"/>
        <v>-5.5700358563150789E-21</v>
      </c>
      <c r="L632">
        <f t="shared" si="29"/>
        <v>4.6738150326685629E-21</v>
      </c>
    </row>
    <row r="633" spans="9:12">
      <c r="I633">
        <v>628</v>
      </c>
      <c r="J633">
        <f t="shared" si="30"/>
        <v>20.900000000000198</v>
      </c>
      <c r="K633">
        <f t="shared" si="28"/>
        <v>-5.8474254608055129E-21</v>
      </c>
      <c r="L633">
        <f t="shared" si="29"/>
        <v>3.3760126638542194E-21</v>
      </c>
    </row>
    <row r="634" spans="9:12">
      <c r="I634">
        <v>629</v>
      </c>
      <c r="J634">
        <f t="shared" si="30"/>
        <v>20.933333333333533</v>
      </c>
      <c r="K634">
        <f t="shared" si="28"/>
        <v>-5.8918260671809144E-21</v>
      </c>
      <c r="L634">
        <f t="shared" si="29"/>
        <v>2.1444493139205405E-21</v>
      </c>
    </row>
    <row r="635" spans="9:12">
      <c r="I635">
        <v>630</v>
      </c>
      <c r="J635">
        <f t="shared" si="30"/>
        <v>20.966666666666868</v>
      </c>
      <c r="K635">
        <f t="shared" si="28"/>
        <v>-5.7338403754311274E-21</v>
      </c>
      <c r="L635">
        <f t="shared" si="29"/>
        <v>1.0110307612578688E-21</v>
      </c>
    </row>
    <row r="636" spans="9:12">
      <c r="I636">
        <v>631</v>
      </c>
      <c r="J636">
        <f t="shared" si="30"/>
        <v>21.000000000000203</v>
      </c>
      <c r="K636">
        <f t="shared" si="28"/>
        <v>-5.4065992253474397E-21</v>
      </c>
      <c r="L636">
        <f t="shared" si="29"/>
        <v>-5.7968704007709084E-33</v>
      </c>
    </row>
    <row r="637" spans="9:12">
      <c r="I637">
        <v>632</v>
      </c>
      <c r="J637">
        <f t="shared" si="30"/>
        <v>21.033333333333537</v>
      </c>
      <c r="K637">
        <f t="shared" si="28"/>
        <v>-4.9443098032784329E-21</v>
      </c>
      <c r="L637">
        <f t="shared" si="29"/>
        <v>-8.718152193047974E-22</v>
      </c>
    </row>
    <row r="638" spans="9:12">
      <c r="I638">
        <v>633</v>
      </c>
      <c r="J638">
        <f t="shared" si="30"/>
        <v>21.066666666666872</v>
      </c>
      <c r="K638">
        <f t="shared" si="28"/>
        <v>-4.3809678999594691E-21</v>
      </c>
      <c r="L638">
        <f t="shared" si="29"/>
        <v>-1.5945419128663134E-21</v>
      </c>
    </row>
    <row r="639" spans="9:12">
      <c r="I639">
        <v>634</v>
      </c>
      <c r="J639">
        <f t="shared" si="30"/>
        <v>21.100000000000207</v>
      </c>
      <c r="K639">
        <f t="shared" si="28"/>
        <v>-3.7492545282698305E-21</v>
      </c>
      <c r="L639">
        <f t="shared" si="29"/>
        <v>-2.1646331111623842E-21</v>
      </c>
    </row>
    <row r="640" spans="9:12">
      <c r="I640">
        <v>635</v>
      </c>
      <c r="J640">
        <f t="shared" si="30"/>
        <v>21.133333333333542</v>
      </c>
      <c r="K640">
        <f t="shared" si="28"/>
        <v>-3.0796282717871917E-21</v>
      </c>
      <c r="L640">
        <f t="shared" si="29"/>
        <v>-2.5841149470255283E-21</v>
      </c>
    </row>
    <row r="641" spans="9:12">
      <c r="I641">
        <v>636</v>
      </c>
      <c r="J641">
        <f t="shared" si="30"/>
        <v>21.166666666666877</v>
      </c>
      <c r="K641">
        <f t="shared" si="28"/>
        <v>-2.3996166489636056E-21</v>
      </c>
      <c r="L641">
        <f t="shared" si="29"/>
        <v>-2.8597517622576215E-21</v>
      </c>
    </row>
    <row r="642" spans="9:12">
      <c r="I642">
        <v>637</v>
      </c>
      <c r="J642">
        <f t="shared" si="30"/>
        <v>21.200000000000212</v>
      </c>
      <c r="K642">
        <f t="shared" si="28"/>
        <v>-1.7333026956933255E-21</v>
      </c>
      <c r="L642">
        <f t="shared" si="29"/>
        <v>-3.002168333844608E-21</v>
      </c>
    </row>
    <row r="643" spans="9:12">
      <c r="I643">
        <v>638</v>
      </c>
      <c r="J643">
        <f t="shared" si="30"/>
        <v>21.233333333333547</v>
      </c>
      <c r="K643">
        <f t="shared" si="28"/>
        <v>-1.1009969886642244E-21</v>
      </c>
      <c r="L643">
        <f t="shared" si="29"/>
        <v>-3.0249643652531396E-21</v>
      </c>
    </row>
    <row r="644" spans="9:12">
      <c r="I644">
        <v>639</v>
      </c>
      <c r="J644">
        <f t="shared" si="30"/>
        <v>21.266666666666882</v>
      </c>
      <c r="K644">
        <f t="shared" si="28"/>
        <v>-5.1908050069809109E-22</v>
      </c>
      <c r="L644">
        <f t="shared" si="29"/>
        <v>-2.9438518065465496E-21</v>
      </c>
    </row>
    <row r="645" spans="9:12">
      <c r="I645">
        <v>640</v>
      </c>
      <c r="J645">
        <f t="shared" si="30"/>
        <v>21.300000000000217</v>
      </c>
      <c r="K645">
        <f t="shared" si="28"/>
        <v>3.1190380792390876E-33</v>
      </c>
      <c r="L645">
        <f t="shared" si="29"/>
        <v>-2.775840598041634E-21</v>
      </c>
    </row>
    <row r="646" spans="9:12">
      <c r="I646">
        <v>641</v>
      </c>
      <c r="J646">
        <f t="shared" si="30"/>
        <v>21.333333333333552</v>
      </c>
      <c r="K646">
        <f t="shared" si="28"/>
        <v>4.4760485822442445E-22</v>
      </c>
      <c r="L646">
        <f t="shared" si="29"/>
        <v>-2.5384932948036953E-21</v>
      </c>
    </row>
    <row r="647" spans="9:12">
      <c r="I647">
        <v>642</v>
      </c>
      <c r="J647">
        <f t="shared" si="30"/>
        <v>21.366666666666887</v>
      </c>
      <c r="K647">
        <f t="shared" ref="K647:K710" si="31">(EXP(1)^(-J647/$D$6))*COS((2*PI()*J647)/$D$2)</f>
        <v>8.1866511508069361E-22</v>
      </c>
      <c r="L647">
        <f t="shared" si="29"/>
        <v>-2.2492639177713159E-21</v>
      </c>
    </row>
    <row r="648" spans="9:12">
      <c r="I648">
        <v>643</v>
      </c>
      <c r="J648">
        <f t="shared" si="30"/>
        <v>21.400000000000222</v>
      </c>
      <c r="K648">
        <f t="shared" si="31"/>
        <v>1.1113596956956652E-21</v>
      </c>
      <c r="L648">
        <f t="shared" ref="L648:L711" si="32">(EXP(1)^(-J648/$D$6))*SIN((2*PI()*J648)/$D$2)</f>
        <v>-1.9249314584240439E-21</v>
      </c>
    </row>
    <row r="649" spans="9:12">
      <c r="I649">
        <v>644</v>
      </c>
      <c r="J649">
        <f t="shared" si="30"/>
        <v>21.433333333333557</v>
      </c>
      <c r="K649">
        <f t="shared" si="31"/>
        <v>1.3267288513509883E-21</v>
      </c>
      <c r="L649">
        <f t="shared" si="32"/>
        <v>-1.5811338749921419E-21</v>
      </c>
    </row>
    <row r="650" spans="9:12">
      <c r="I650">
        <v>645</v>
      </c>
      <c r="J650">
        <f t="shared" si="30"/>
        <v>21.466666666666892</v>
      </c>
      <c r="K650">
        <f t="shared" si="31"/>
        <v>1.4682455109267361E-21</v>
      </c>
      <c r="L650">
        <f t="shared" si="32"/>
        <v>-1.2320042666933793E-21</v>
      </c>
    </row>
    <row r="651" spans="9:12">
      <c r="I651">
        <v>646</v>
      </c>
      <c r="J651">
        <f t="shared" si="30"/>
        <v>21.500000000000227</v>
      </c>
      <c r="K651">
        <f t="shared" si="31"/>
        <v>1.5413646168133953E-21</v>
      </c>
      <c r="L651">
        <f t="shared" si="32"/>
        <v>-8.8990727643414018E-22</v>
      </c>
    </row>
    <row r="652" spans="9:12">
      <c r="I652">
        <v>647</v>
      </c>
      <c r="J652">
        <f t="shared" si="30"/>
        <v>21.533333333333562</v>
      </c>
      <c r="K652">
        <f t="shared" si="31"/>
        <v>1.5530684895845138E-21</v>
      </c>
      <c r="L652">
        <f t="shared" si="32"/>
        <v>-5.6527070198340263E-22</v>
      </c>
    </row>
    <row r="653" spans="9:12">
      <c r="I653">
        <v>648</v>
      </c>
      <c r="J653">
        <f t="shared" si="30"/>
        <v>21.566666666666897</v>
      </c>
      <c r="K653">
        <f t="shared" si="31"/>
        <v>1.5114239133759921E-21</v>
      </c>
      <c r="L653">
        <f t="shared" si="32"/>
        <v>-2.6650481521427976E-22</v>
      </c>
    </row>
    <row r="654" spans="9:12">
      <c r="I654">
        <v>649</v>
      </c>
      <c r="J654">
        <f t="shared" si="30"/>
        <v>21.600000000000232</v>
      </c>
      <c r="K654">
        <f t="shared" si="31"/>
        <v>1.425164082740206E-21</v>
      </c>
      <c r="L654">
        <f t="shared" si="32"/>
        <v>1.7152022413710841E-33</v>
      </c>
    </row>
    <row r="655" spans="9:12">
      <c r="I655">
        <v>650</v>
      </c>
      <c r="J655">
        <f t="shared" si="30"/>
        <v>21.633333333333567</v>
      </c>
      <c r="K655">
        <f t="shared" si="31"/>
        <v>1.3033059141016038E-21</v>
      </c>
      <c r="L655">
        <f t="shared" si="32"/>
        <v>2.2980799677467225E-22</v>
      </c>
    </row>
    <row r="656" spans="9:12">
      <c r="I656">
        <v>651</v>
      </c>
      <c r="J656">
        <f t="shared" si="30"/>
        <v>21.666666666666902</v>
      </c>
      <c r="K656">
        <f t="shared" si="31"/>
        <v>1.1548106006060379E-21</v>
      </c>
      <c r="L656">
        <f t="shared" si="32"/>
        <v>4.2031668483729334E-22</v>
      </c>
    </row>
    <row r="657" spans="9:12">
      <c r="I657">
        <v>652</v>
      </c>
      <c r="J657">
        <f t="shared" si="30"/>
        <v>21.700000000000237</v>
      </c>
      <c r="K657">
        <f t="shared" si="31"/>
        <v>9.8829276371920009E-22</v>
      </c>
      <c r="L657">
        <f t="shared" si="32"/>
        <v>5.7059109317306659E-22</v>
      </c>
    </row>
    <row r="658" spans="9:12">
      <c r="I658">
        <v>653</v>
      </c>
      <c r="J658">
        <f t="shared" si="30"/>
        <v>21.733333333333572</v>
      </c>
      <c r="K658">
        <f t="shared" si="31"/>
        <v>8.1178119890322262E-22</v>
      </c>
      <c r="L658">
        <f t="shared" si="32"/>
        <v>6.8116530459808659E-22</v>
      </c>
    </row>
    <row r="659" spans="9:12">
      <c r="I659">
        <v>654</v>
      </c>
      <c r="J659">
        <f t="shared" si="30"/>
        <v>21.766666666666907</v>
      </c>
      <c r="K659">
        <f t="shared" si="31"/>
        <v>6.3253208124149464E-22</v>
      </c>
      <c r="L659">
        <f t="shared" si="32"/>
        <v>7.5382238025256643E-22</v>
      </c>
    </row>
    <row r="660" spans="9:12">
      <c r="I660">
        <v>655</v>
      </c>
      <c r="J660">
        <f t="shared" si="30"/>
        <v>21.800000000000242</v>
      </c>
      <c r="K660">
        <f t="shared" si="31"/>
        <v>4.5689363007287836E-22</v>
      </c>
      <c r="L660">
        <f t="shared" si="32"/>
        <v>7.9136298094311889E-22</v>
      </c>
    </row>
    <row r="661" spans="9:12">
      <c r="I661">
        <v>656</v>
      </c>
      <c r="J661">
        <f t="shared" si="30"/>
        <v>21.833333333333577</v>
      </c>
      <c r="K661">
        <f t="shared" si="31"/>
        <v>2.9021965528577618E-22</v>
      </c>
      <c r="L661">
        <f t="shared" si="32"/>
        <v>7.9737194958277707E-22</v>
      </c>
    </row>
    <row r="662" spans="9:12">
      <c r="I662">
        <v>657</v>
      </c>
      <c r="J662">
        <f t="shared" si="30"/>
        <v>21.866666666666912</v>
      </c>
      <c r="K662">
        <f t="shared" si="31"/>
        <v>1.3682813443556229E-22</v>
      </c>
      <c r="L662">
        <f t="shared" si="32"/>
        <v>7.7599091124245302E-22</v>
      </c>
    </row>
    <row r="663" spans="9:12">
      <c r="I663">
        <v>658</v>
      </c>
      <c r="J663">
        <f t="shared" si="30"/>
        <v>21.900000000000247</v>
      </c>
      <c r="K663">
        <f t="shared" si="31"/>
        <v>-9.3905887528456609E-34</v>
      </c>
      <c r="L663">
        <f t="shared" si="32"/>
        <v>7.3170363750917883E-22</v>
      </c>
    </row>
    <row r="664" spans="9:12">
      <c r="I664">
        <v>659</v>
      </c>
      <c r="J664">
        <f t="shared" si="30"/>
        <v>21.933333333333582</v>
      </c>
      <c r="K664">
        <f t="shared" si="31"/>
        <v>-1.1798735963475298E-22</v>
      </c>
      <c r="L664">
        <f t="shared" si="32"/>
        <v>6.6913956763615267E-22</v>
      </c>
    </row>
    <row r="665" spans="9:12">
      <c r="I665">
        <v>660</v>
      </c>
      <c r="J665">
        <f t="shared" si="30"/>
        <v>21.966666666666917</v>
      </c>
      <c r="K665">
        <f t="shared" si="31"/>
        <v>-2.1579778141053331E-22</v>
      </c>
      <c r="L665">
        <f t="shared" si="32"/>
        <v>5.9289953159141239E-22</v>
      </c>
    </row>
    <row r="666" spans="9:12">
      <c r="I666">
        <v>661</v>
      </c>
      <c r="J666">
        <f t="shared" si="30"/>
        <v>22.000000000000252</v>
      </c>
      <c r="K666">
        <f t="shared" si="31"/>
        <v>-2.9295123520260391E-22</v>
      </c>
      <c r="L666">
        <f t="shared" si="32"/>
        <v>5.0740642350942954E-22</v>
      </c>
    </row>
    <row r="667" spans="9:12">
      <c r="I667">
        <v>662</v>
      </c>
      <c r="J667">
        <f t="shared" si="30"/>
        <v>22.033333333333587</v>
      </c>
      <c r="K667">
        <f t="shared" si="31"/>
        <v>-3.4972192827172937E-22</v>
      </c>
      <c r="L667">
        <f t="shared" si="32"/>
        <v>4.1678236442567432E-22</v>
      </c>
    </row>
    <row r="668" spans="9:12">
      <c r="I668">
        <v>663</v>
      </c>
      <c r="J668">
        <f t="shared" si="30"/>
        <v>22.066666666666922</v>
      </c>
      <c r="K668">
        <f t="shared" si="31"/>
        <v>-3.8702531473157686E-22</v>
      </c>
      <c r="L668">
        <f t="shared" si="32"/>
        <v>3.24752798846656E-22</v>
      </c>
    </row>
    <row r="669" spans="9:12">
      <c r="I669">
        <v>664</v>
      </c>
      <c r="J669">
        <f t="shared" si="30"/>
        <v>22.100000000000257</v>
      </c>
      <c r="K669">
        <f t="shared" si="31"/>
        <v>-4.0629930178486544E-22</v>
      </c>
      <c r="L669">
        <f t="shared" si="32"/>
        <v>2.345770112563198E-22</v>
      </c>
    </row>
    <row r="670" spans="9:12">
      <c r="I670">
        <v>665</v>
      </c>
      <c r="J670">
        <f t="shared" si="30"/>
        <v>22.133333333333592</v>
      </c>
      <c r="K670">
        <f t="shared" si="31"/>
        <v>-4.0938440915218893E-22</v>
      </c>
      <c r="L670">
        <f t="shared" si="32"/>
        <v>1.4900373930341753E-22</v>
      </c>
    </row>
    <row r="671" spans="9:12">
      <c r="I671">
        <v>666</v>
      </c>
      <c r="J671">
        <f t="shared" si="30"/>
        <v>22.166666666666927</v>
      </c>
      <c r="K671">
        <f t="shared" si="31"/>
        <v>-3.9840701804556839E-22</v>
      </c>
      <c r="L671">
        <f t="shared" si="32"/>
        <v>7.0249906584476443E-23</v>
      </c>
    </row>
    <row r="672" spans="9:12">
      <c r="I672">
        <v>667</v>
      </c>
      <c r="J672">
        <f t="shared" si="30"/>
        <v>22.200000000000262</v>
      </c>
      <c r="K672">
        <f t="shared" si="31"/>
        <v>-3.7566917355561822E-22</v>
      </c>
      <c r="L672">
        <f t="shared" si="32"/>
        <v>-5.1213540258607654E-34</v>
      </c>
    </row>
    <row r="673" spans="9:12">
      <c r="I673">
        <v>668</v>
      </c>
      <c r="J673">
        <f t="shared" si="30"/>
        <v>22.233333333333597</v>
      </c>
      <c r="K673">
        <f t="shared" si="31"/>
        <v>-3.4354770904645154E-22</v>
      </c>
      <c r="L673">
        <f t="shared" si="32"/>
        <v>-6.0576730265962636E-23</v>
      </c>
    </row>
    <row r="674" spans="9:12">
      <c r="I674">
        <v>669</v>
      </c>
      <c r="J674">
        <f t="shared" si="30"/>
        <v>22.266666666666932</v>
      </c>
      <c r="K674">
        <f t="shared" si="31"/>
        <v>-3.044047693854173E-22</v>
      </c>
      <c r="L674">
        <f t="shared" si="32"/>
        <v>-1.1079427522544169E-22</v>
      </c>
    </row>
    <row r="675" spans="9:12">
      <c r="I675">
        <v>670</v>
      </c>
      <c r="J675">
        <f t="shared" si="30"/>
        <v>22.300000000000267</v>
      </c>
      <c r="K675">
        <f t="shared" si="31"/>
        <v>-2.60511144136822E-22</v>
      </c>
      <c r="L675">
        <f t="shared" si="32"/>
        <v>-1.5040617919477599E-22</v>
      </c>
    </row>
    <row r="676" spans="9:12">
      <c r="I676">
        <v>671</v>
      </c>
      <c r="J676">
        <f t="shared" ref="J676:J739" si="33">J675+$D$5</f>
        <v>22.333333333333602</v>
      </c>
      <c r="K676">
        <f t="shared" si="31"/>
        <v>-2.1398320080700015E-22</v>
      </c>
      <c r="L676">
        <f t="shared" si="32"/>
        <v>-1.7955322487580522E-22</v>
      </c>
    </row>
    <row r="677" spans="9:12">
      <c r="I677">
        <v>672</v>
      </c>
      <c r="J677">
        <f t="shared" si="33"/>
        <v>22.366666666666937</v>
      </c>
      <c r="K677">
        <f t="shared" si="31"/>
        <v>-1.667336463815996E-22</v>
      </c>
      <c r="L677">
        <f t="shared" si="32"/>
        <v>-1.9870542208217512E-22</v>
      </c>
    </row>
    <row r="678" spans="9:12">
      <c r="I678">
        <v>673</v>
      </c>
      <c r="J678">
        <f t="shared" si="33"/>
        <v>22.400000000000272</v>
      </c>
      <c r="K678">
        <f t="shared" si="31"/>
        <v>-1.2043585331047496E-22</v>
      </c>
      <c r="L678">
        <f t="shared" si="32"/>
        <v>-2.0860101698734197E-22</v>
      </c>
    </row>
    <row r="679" spans="9:12">
      <c r="I679">
        <v>674</v>
      </c>
      <c r="J679">
        <f t="shared" si="33"/>
        <v>22.433333333333607</v>
      </c>
      <c r="K679">
        <f t="shared" si="31"/>
        <v>-7.6501070558230683E-23</v>
      </c>
      <c r="L679">
        <f t="shared" si="32"/>
        <v>-2.101849639237737E-22</v>
      </c>
    </row>
    <row r="680" spans="9:12">
      <c r="I680">
        <v>675</v>
      </c>
      <c r="J680">
        <f t="shared" si="33"/>
        <v>22.466666666666942</v>
      </c>
      <c r="K680">
        <f t="shared" si="31"/>
        <v>-3.6067504650893069E-23</v>
      </c>
      <c r="L680">
        <f t="shared" si="32"/>
        <v>-2.0454898340731769E-22</v>
      </c>
    </row>
    <row r="681" spans="9:12">
      <c r="I681">
        <v>676</v>
      </c>
      <c r="J681">
        <f t="shared" si="33"/>
        <v>22.500000000000277</v>
      </c>
      <c r="K681">
        <f t="shared" si="31"/>
        <v>2.7834493385349427E-34</v>
      </c>
      <c r="L681">
        <f t="shared" si="32"/>
        <v>-1.928749847962739E-22</v>
      </c>
    </row>
    <row r="682" spans="9:12">
      <c r="I682">
        <v>677</v>
      </c>
      <c r="J682">
        <f t="shared" si="33"/>
        <v>22.533333333333612</v>
      </c>
      <c r="K682">
        <f t="shared" si="31"/>
        <v>3.1101130333575513E-23</v>
      </c>
      <c r="L682">
        <f t="shared" si="32"/>
        <v>-1.7638327502886842E-22</v>
      </c>
    </row>
    <row r="683" spans="9:12">
      <c r="I683">
        <v>678</v>
      </c>
      <c r="J683">
        <f t="shared" si="33"/>
        <v>22.566666666666947</v>
      </c>
      <c r="K683">
        <f t="shared" si="31"/>
        <v>5.6883677591560961E-23</v>
      </c>
      <c r="L683">
        <f t="shared" si="32"/>
        <v>-1.562866197176318E-22</v>
      </c>
    </row>
    <row r="684" spans="9:12">
      <c r="I684">
        <v>679</v>
      </c>
      <c r="J684">
        <f t="shared" si="33"/>
        <v>22.600000000000282</v>
      </c>
      <c r="K684">
        <f t="shared" si="31"/>
        <v>7.7221107206889787E-23</v>
      </c>
      <c r="L684">
        <f t="shared" si="32"/>
        <v>-1.3375088109860084E-22</v>
      </c>
    </row>
    <row r="685" spans="9:12">
      <c r="I685">
        <v>680</v>
      </c>
      <c r="J685">
        <f t="shared" si="33"/>
        <v>22.633333333333617</v>
      </c>
      <c r="K685">
        <f t="shared" si="31"/>
        <v>9.2185699428749651E-23</v>
      </c>
      <c r="L685">
        <f t="shared" si="32"/>
        <v>-1.0986263847969426E-22</v>
      </c>
    </row>
    <row r="686" spans="9:12">
      <c r="I686">
        <v>681</v>
      </c>
      <c r="J686">
        <f t="shared" si="33"/>
        <v>22.666666666666952</v>
      </c>
      <c r="K686">
        <f t="shared" si="31"/>
        <v>1.02018765341589E-22</v>
      </c>
      <c r="L686">
        <f t="shared" si="32"/>
        <v>-8.560390837102883E-23</v>
      </c>
    </row>
    <row r="687" spans="9:12">
      <c r="I687">
        <v>682</v>
      </c>
      <c r="J687">
        <f t="shared" si="33"/>
        <v>22.700000000000287</v>
      </c>
      <c r="K687">
        <f t="shared" si="31"/>
        <v>1.0709933316891128E-22</v>
      </c>
      <c r="L687">
        <f t="shared" si="32"/>
        <v>-6.183382883488531E-23</v>
      </c>
    </row>
    <row r="688" spans="9:12">
      <c r="I688">
        <v>683</v>
      </c>
      <c r="J688">
        <f t="shared" si="33"/>
        <v>22.733333333333622</v>
      </c>
      <c r="K688">
        <f t="shared" si="31"/>
        <v>1.0791255864171274E-22</v>
      </c>
      <c r="L688">
        <f t="shared" si="32"/>
        <v>-3.927695924890592E-23</v>
      </c>
    </row>
    <row r="689" spans="9:12">
      <c r="I689">
        <v>684</v>
      </c>
      <c r="J689">
        <f t="shared" si="33"/>
        <v>22.766666666666957</v>
      </c>
      <c r="K689">
        <f t="shared" si="31"/>
        <v>1.0501894976202853E-22</v>
      </c>
      <c r="L689">
        <f t="shared" si="32"/>
        <v>-1.8517674328547132E-23</v>
      </c>
    </row>
    <row r="690" spans="9:12">
      <c r="I690">
        <v>685</v>
      </c>
      <c r="J690">
        <f t="shared" si="33"/>
        <v>22.800000000000292</v>
      </c>
      <c r="K690">
        <f t="shared" si="31"/>
        <v>9.9025319027554672E-23</v>
      </c>
      <c r="L690">
        <f t="shared" si="32"/>
        <v>1.5081668162332103E-34</v>
      </c>
    </row>
    <row r="691" spans="9:12">
      <c r="I691">
        <v>686</v>
      </c>
      <c r="J691">
        <f t="shared" si="33"/>
        <v>22.833333333333627</v>
      </c>
      <c r="K691">
        <f t="shared" si="31"/>
        <v>9.055819291085067E-23</v>
      </c>
      <c r="L691">
        <f t="shared" si="32"/>
        <v>1.5967852734528201E-23</v>
      </c>
    </row>
    <row r="692" spans="9:12">
      <c r="I692">
        <v>687</v>
      </c>
      <c r="J692">
        <f t="shared" si="33"/>
        <v>22.866666666666962</v>
      </c>
      <c r="K692">
        <f t="shared" si="31"/>
        <v>8.0240226038763812E-23</v>
      </c>
      <c r="L692">
        <f t="shared" si="32"/>
        <v>2.9205053869043483E-23</v>
      </c>
    </row>
    <row r="693" spans="9:12">
      <c r="I693">
        <v>688</v>
      </c>
      <c r="J693">
        <f t="shared" si="33"/>
        <v>22.900000000000297</v>
      </c>
      <c r="K693">
        <f t="shared" si="31"/>
        <v>6.8669992041708958E-23</v>
      </c>
      <c r="L693">
        <f t="shared" si="32"/>
        <v>3.964663839067245E-23</v>
      </c>
    </row>
    <row r="694" spans="9:12">
      <c r="I694">
        <v>689</v>
      </c>
      <c r="J694">
        <f t="shared" si="33"/>
        <v>22.933333333333632</v>
      </c>
      <c r="K694">
        <f t="shared" si="31"/>
        <v>5.6405359337558159E-23</v>
      </c>
      <c r="L694">
        <f t="shared" si="32"/>
        <v>4.7329716216716043E-23</v>
      </c>
    </row>
    <row r="695" spans="9:12">
      <c r="I695">
        <v>690</v>
      </c>
      <c r="J695">
        <f t="shared" si="33"/>
        <v>22.966666666666967</v>
      </c>
      <c r="K695">
        <f t="shared" si="31"/>
        <v>4.3950512013777966E-23</v>
      </c>
      <c r="L695">
        <f t="shared" si="32"/>
        <v>5.2378180588942452E-23</v>
      </c>
    </row>
    <row r="696" spans="9:12">
      <c r="I696">
        <v>691</v>
      </c>
      <c r="J696">
        <f t="shared" si="33"/>
        <v>23.000000000000302</v>
      </c>
      <c r="K696">
        <f t="shared" si="31"/>
        <v>3.1746546259155787E-23</v>
      </c>
      <c r="L696">
        <f t="shared" si="32"/>
        <v>5.4986631085894861E-23</v>
      </c>
    </row>
    <row r="697" spans="9:12">
      <c r="I697">
        <v>692</v>
      </c>
      <c r="J697">
        <f t="shared" si="33"/>
        <v>23.033333333333637</v>
      </c>
      <c r="K697">
        <f t="shared" si="31"/>
        <v>2.0165463261928704E-23</v>
      </c>
      <c r="L697">
        <f t="shared" si="32"/>
        <v>5.540415496526358E-23</v>
      </c>
    </row>
    <row r="698" spans="9:12">
      <c r="I698">
        <v>693</v>
      </c>
      <c r="J698">
        <f t="shared" si="33"/>
        <v>23.066666666666972</v>
      </c>
      <c r="K698">
        <f t="shared" si="31"/>
        <v>9.5072910049418342E-24</v>
      </c>
      <c r="L698">
        <f t="shared" si="32"/>
        <v>5.3918526630648169E-23</v>
      </c>
    </row>
    <row r="699" spans="9:12">
      <c r="I699">
        <v>694</v>
      </c>
      <c r="J699">
        <f t="shared" si="33"/>
        <v>23.100000000000307</v>
      </c>
      <c r="K699">
        <f t="shared" si="31"/>
        <v>-8.1492804389409634E-35</v>
      </c>
      <c r="L699">
        <f t="shared" si="32"/>
        <v>5.0841294006408745E-23</v>
      </c>
    </row>
    <row r="700" spans="9:12">
      <c r="I700">
        <v>695</v>
      </c>
      <c r="J700">
        <f t="shared" si="33"/>
        <v>23.133333333333642</v>
      </c>
      <c r="K700">
        <f t="shared" si="31"/>
        <v>-8.198168948101608E-24</v>
      </c>
      <c r="L700">
        <f t="shared" si="32"/>
        <v>4.649412650908446E-23</v>
      </c>
    </row>
    <row r="701" spans="9:12">
      <c r="I701">
        <v>696</v>
      </c>
      <c r="J701">
        <f t="shared" si="33"/>
        <v>23.166666666666977</v>
      </c>
      <c r="K701">
        <f t="shared" si="31"/>
        <v>-1.4994374618638756E-23</v>
      </c>
      <c r="L701">
        <f t="shared" si="32"/>
        <v>4.1196705683343524E-23</v>
      </c>
    </row>
    <row r="702" spans="9:12">
      <c r="I702">
        <v>697</v>
      </c>
      <c r="J702">
        <f t="shared" si="33"/>
        <v>23.200000000000312</v>
      </c>
      <c r="K702">
        <f t="shared" si="31"/>
        <v>-2.0355262861868151E-23</v>
      </c>
      <c r="L702">
        <f t="shared" si="32"/>
        <v>3.5256349478042443E-23</v>
      </c>
    </row>
    <row r="703" spans="9:12">
      <c r="I703">
        <v>698</v>
      </c>
      <c r="J703">
        <f t="shared" si="33"/>
        <v>23.233333333333647</v>
      </c>
      <c r="K703">
        <f t="shared" si="31"/>
        <v>-2.4299886544618012E-23</v>
      </c>
      <c r="L703">
        <f t="shared" si="32"/>
        <v>2.8959477089084327E-23</v>
      </c>
    </row>
    <row r="704" spans="9:12">
      <c r="I704">
        <v>699</v>
      </c>
      <c r="J704">
        <f t="shared" si="33"/>
        <v>23.266666666666982</v>
      </c>
      <c r="K704">
        <f t="shared" si="31"/>
        <v>-2.6891854578144572E-23</v>
      </c>
      <c r="L704">
        <f t="shared" si="32"/>
        <v>2.2564945258118312E-23</v>
      </c>
    </row>
    <row r="705" spans="9:12">
      <c r="I705">
        <v>700</v>
      </c>
      <c r="J705">
        <f t="shared" si="33"/>
        <v>23.300000000000317</v>
      </c>
      <c r="K705">
        <f t="shared" si="31"/>
        <v>-2.823107771742848E-23</v>
      </c>
      <c r="L705">
        <f t="shared" si="32"/>
        <v>1.6299220319607881E-23</v>
      </c>
    </row>
    <row r="706" spans="9:12">
      <c r="I706">
        <v>701</v>
      </c>
      <c r="J706">
        <f t="shared" si="33"/>
        <v>23.333333333333652</v>
      </c>
      <c r="K706">
        <f t="shared" si="31"/>
        <v>-2.8445441624700784E-23</v>
      </c>
      <c r="L706">
        <f t="shared" si="32"/>
        <v>1.0353294051894394E-23</v>
      </c>
    </row>
    <row r="707" spans="9:12">
      <c r="I707">
        <v>702</v>
      </c>
      <c r="J707">
        <f t="shared" si="33"/>
        <v>23.366666666666987</v>
      </c>
      <c r="K707">
        <f t="shared" si="31"/>
        <v>-2.768269460518895E-23</v>
      </c>
      <c r="L707">
        <f t="shared" si="32"/>
        <v>4.8812059575593404E-24</v>
      </c>
    </row>
    <row r="708" spans="9:12">
      <c r="I708">
        <v>703</v>
      </c>
      <c r="J708">
        <f t="shared" si="33"/>
        <v>23.400000000000322</v>
      </c>
      <c r="K708">
        <f t="shared" si="31"/>
        <v>-2.6102790696658501E-23</v>
      </c>
      <c r="L708">
        <f t="shared" si="32"/>
        <v>-4.3924756046976254E-35</v>
      </c>
    </row>
    <row r="709" spans="9:12">
      <c r="I709">
        <v>704</v>
      </c>
      <c r="J709">
        <f t="shared" si="33"/>
        <v>23.433333333333657</v>
      </c>
      <c r="K709">
        <f t="shared" si="31"/>
        <v>-2.3870880484229879E-23</v>
      </c>
      <c r="L709">
        <f t="shared" si="32"/>
        <v>-4.20908028267855E-24</v>
      </c>
    </row>
    <row r="710" spans="9:12">
      <c r="I710">
        <v>705</v>
      </c>
      <c r="J710">
        <f t="shared" si="33"/>
        <v>23.466666666666992</v>
      </c>
      <c r="K710">
        <f t="shared" si="31"/>
        <v>-2.1151093945574529E-23</v>
      </c>
      <c r="L710">
        <f t="shared" si="32"/>
        <v>-7.6983686183983649E-24</v>
      </c>
    </row>
    <row r="711" spans="9:12">
      <c r="I711">
        <v>706</v>
      </c>
      <c r="J711">
        <f t="shared" si="33"/>
        <v>23.500000000000327</v>
      </c>
      <c r="K711">
        <f t="shared" ref="K711:K774" si="34">(EXP(1)^(-J711/$D$6))*COS((2*PI()*J711)/$D$2)</f>
        <v>-1.8101213376621348E-23</v>
      </c>
      <c r="L711">
        <f t="shared" si="32"/>
        <v>-1.045074041569256E-23</v>
      </c>
    </row>
    <row r="712" spans="9:12">
      <c r="I712">
        <v>707</v>
      </c>
      <c r="J712">
        <f t="shared" si="33"/>
        <v>23.533333333333662</v>
      </c>
      <c r="K712">
        <f t="shared" si="34"/>
        <v>-1.4868291295766539E-23</v>
      </c>
      <c r="L712">
        <f t="shared" ref="L712:L775" si="35">(EXP(1)^(-J712/$D$6))*SIN((2*PI()*J712)/$D$2)</f>
        <v>-1.2475977742557399E-23</v>
      </c>
    </row>
    <row r="713" spans="9:12">
      <c r="I713">
        <v>708</v>
      </c>
      <c r="J713">
        <f t="shared" si="33"/>
        <v>23.566666666666997</v>
      </c>
      <c r="K713">
        <f t="shared" si="34"/>
        <v>-1.1585229185549766E-23</v>
      </c>
      <c r="L713">
        <f t="shared" si="35"/>
        <v>-1.3806738502954877E-23</v>
      </c>
    </row>
    <row r="714" spans="9:12">
      <c r="I714">
        <v>709</v>
      </c>
      <c r="J714">
        <f t="shared" si="33"/>
        <v>23.600000000000332</v>
      </c>
      <c r="K714">
        <f t="shared" si="34"/>
        <v>-8.3682987389691267E-24</v>
      </c>
      <c r="L714">
        <f t="shared" si="35"/>
        <v>-1.4494318588867519E-23</v>
      </c>
    </row>
    <row r="715" spans="9:12">
      <c r="I715">
        <v>710</v>
      </c>
      <c r="J715">
        <f t="shared" si="33"/>
        <v>23.633333333333667</v>
      </c>
      <c r="K715">
        <f t="shared" si="34"/>
        <v>-5.3155584046195478E-24</v>
      </c>
      <c r="L715">
        <f t="shared" si="35"/>
        <v>-1.4604376688563591E-23</v>
      </c>
    </row>
    <row r="716" spans="9:12">
      <c r="I716">
        <v>711</v>
      </c>
      <c r="J716">
        <f t="shared" si="33"/>
        <v>23.666666666667002</v>
      </c>
      <c r="K716">
        <f t="shared" si="34"/>
        <v>-2.506094700133623E-24</v>
      </c>
      <c r="L716">
        <f t="shared" si="35"/>
        <v>-1.4212769311254918E-23</v>
      </c>
    </row>
    <row r="717" spans="9:12">
      <c r="I717">
        <v>712</v>
      </c>
      <c r="J717">
        <f t="shared" si="33"/>
        <v>23.700000000000337</v>
      </c>
      <c r="K717">
        <f t="shared" si="34"/>
        <v>2.3622173393622758E-35</v>
      </c>
      <c r="L717">
        <f t="shared" si="35"/>
        <v>-1.3401619598188708E-23</v>
      </c>
    </row>
    <row r="718" spans="9:12">
      <c r="I718">
        <v>713</v>
      </c>
      <c r="J718">
        <f t="shared" si="33"/>
        <v>23.733333333333672</v>
      </c>
      <c r="K718">
        <f t="shared" si="34"/>
        <v>2.1610138725106162E-24</v>
      </c>
      <c r="L718">
        <f t="shared" si="35"/>
        <v>-1.2255718686984049E-23</v>
      </c>
    </row>
    <row r="719" spans="9:12">
      <c r="I719">
        <v>714</v>
      </c>
      <c r="J719">
        <f t="shared" si="33"/>
        <v>23.766666666667007</v>
      </c>
      <c r="K719">
        <f t="shared" si="34"/>
        <v>3.9524742373094319E-24</v>
      </c>
      <c r="L719">
        <f t="shared" si="35"/>
        <v>-1.085933371792401E-23</v>
      </c>
    </row>
    <row r="720" spans="9:12">
      <c r="I720">
        <v>715</v>
      </c>
      <c r="J720">
        <f t="shared" si="33"/>
        <v>23.800000000000342</v>
      </c>
      <c r="K720">
        <f t="shared" si="34"/>
        <v>5.365589035982912E-24</v>
      </c>
      <c r="L720">
        <f t="shared" si="35"/>
        <v>-9.2934728228184132E-24</v>
      </c>
    </row>
    <row r="721" spans="9:12">
      <c r="I721">
        <v>716</v>
      </c>
      <c r="J721">
        <f t="shared" si="33"/>
        <v>23.833333333333677</v>
      </c>
      <c r="K721">
        <f t="shared" si="34"/>
        <v>6.4053805496989585E-24</v>
      </c>
      <c r="L721">
        <f t="shared" si="35"/>
        <v>-7.6336352820090555E-24</v>
      </c>
    </row>
    <row r="722" spans="9:12">
      <c r="I722">
        <v>717</v>
      </c>
      <c r="J722">
        <f t="shared" si="33"/>
        <v>23.866666666667012</v>
      </c>
      <c r="K722">
        <f t="shared" si="34"/>
        <v>7.0886159054236106E-24</v>
      </c>
      <c r="L722">
        <f t="shared" si="35"/>
        <v>-5.9480549917766004E-24</v>
      </c>
    </row>
    <row r="723" spans="9:12">
      <c r="I723">
        <v>718</v>
      </c>
      <c r="J723">
        <f t="shared" si="33"/>
        <v>23.900000000000347</v>
      </c>
      <c r="K723">
        <f t="shared" si="34"/>
        <v>7.4416312922370021E-24</v>
      </c>
      <c r="L723">
        <f t="shared" si="35"/>
        <v>-4.2964278297648646E-24</v>
      </c>
    </row>
    <row r="724" spans="9:12">
      <c r="I724">
        <v>719</v>
      </c>
      <c r="J724">
        <f t="shared" si="33"/>
        <v>23.933333333333682</v>
      </c>
      <c r="K724">
        <f t="shared" si="34"/>
        <v>7.4981370047090355E-24</v>
      </c>
      <c r="L724">
        <f t="shared" si="35"/>
        <v>-2.7290986821485603E-24</v>
      </c>
    </row>
    <row r="725" spans="9:12">
      <c r="I725">
        <v>720</v>
      </c>
      <c r="J725">
        <f t="shared" si="33"/>
        <v>23.966666666667017</v>
      </c>
      <c r="K725">
        <f t="shared" si="34"/>
        <v>7.2970790732591612E-24</v>
      </c>
      <c r="L725">
        <f t="shared" si="35"/>
        <v>-1.2866719209650342E-24</v>
      </c>
    </row>
    <row r="726" spans="9:12">
      <c r="I726">
        <v>721</v>
      </c>
      <c r="J726">
        <f t="shared" si="33"/>
        <v>24.000000000000352</v>
      </c>
      <c r="K726">
        <f t="shared" si="34"/>
        <v>6.8806209244725424E-24</v>
      </c>
      <c r="L726">
        <f t="shared" si="35"/>
        <v>1.2677616431669847E-35</v>
      </c>
    </row>
    <row r="727" spans="9:12">
      <c r="I727">
        <v>722</v>
      </c>
      <c r="J727">
        <f t="shared" si="33"/>
        <v>24.033333333333687</v>
      </c>
      <c r="K727">
        <f t="shared" si="34"/>
        <v>6.2922957799449555E-24</v>
      </c>
      <c r="L727">
        <f t="shared" si="35"/>
        <v>1.1095015166143316E-24</v>
      </c>
    </row>
    <row r="728" spans="9:12">
      <c r="I728">
        <v>723</v>
      </c>
      <c r="J728">
        <f t="shared" si="33"/>
        <v>24.066666666667022</v>
      </c>
      <c r="K728">
        <f t="shared" si="34"/>
        <v>5.5753678320696849E-24</v>
      </c>
      <c r="L728">
        <f t="shared" si="35"/>
        <v>2.029267935970328E-24</v>
      </c>
    </row>
    <row r="729" spans="9:12">
      <c r="I729">
        <v>724</v>
      </c>
      <c r="J729">
        <f t="shared" si="33"/>
        <v>24.100000000000357</v>
      </c>
      <c r="K729">
        <f t="shared" si="34"/>
        <v>4.7714280424987417E-24</v>
      </c>
      <c r="L729">
        <f t="shared" si="35"/>
        <v>2.7547852647674991E-24</v>
      </c>
    </row>
    <row r="730" spans="9:12">
      <c r="I730">
        <v>725</v>
      </c>
      <c r="J730">
        <f t="shared" si="33"/>
        <v>24.133333333333692</v>
      </c>
      <c r="K730">
        <f t="shared" si="34"/>
        <v>3.9192390342342454E-24</v>
      </c>
      <c r="L730">
        <f t="shared" si="35"/>
        <v>3.2886320281340439E-24</v>
      </c>
    </row>
    <row r="731" spans="9:12">
      <c r="I731">
        <v>726</v>
      </c>
      <c r="J731">
        <f t="shared" si="33"/>
        <v>24.166666666667027</v>
      </c>
      <c r="K731">
        <f t="shared" si="34"/>
        <v>3.0538332577249786E-24</v>
      </c>
      <c r="L731">
        <f t="shared" si="35"/>
        <v>3.6394167560913225E-24</v>
      </c>
    </row>
    <row r="732" spans="9:12">
      <c r="I732">
        <v>727</v>
      </c>
      <c r="J732">
        <f t="shared" si="33"/>
        <v>24.200000000000362</v>
      </c>
      <c r="K732">
        <f t="shared" si="34"/>
        <v>2.2058595984889507E-24</v>
      </c>
      <c r="L732">
        <f t="shared" si="35"/>
        <v>3.8206608989631575E-24</v>
      </c>
    </row>
    <row r="733" spans="9:12">
      <c r="I733">
        <v>728</v>
      </c>
      <c r="J733">
        <f t="shared" si="33"/>
        <v>24.233333333333697</v>
      </c>
      <c r="K733">
        <f t="shared" si="34"/>
        <v>1.4011659829440033E-24</v>
      </c>
      <c r="L733">
        <f t="shared" si="35"/>
        <v>3.8496718990693653E-24</v>
      </c>
    </row>
    <row r="734" spans="9:12">
      <c r="I734">
        <v>729</v>
      </c>
      <c r="J734">
        <f t="shared" si="33"/>
        <v>24.266666666667032</v>
      </c>
      <c r="K734">
        <f t="shared" si="34"/>
        <v>6.6059939080167768E-25</v>
      </c>
      <c r="L734">
        <f t="shared" si="35"/>
        <v>3.7464453151456639E-24</v>
      </c>
    </row>
    <row r="735" spans="9:12">
      <c r="I735">
        <v>730</v>
      </c>
      <c r="J735">
        <f t="shared" si="33"/>
        <v>24.300000000000367</v>
      </c>
      <c r="K735">
        <f t="shared" si="34"/>
        <v>-6.7910733064639222E-36</v>
      </c>
      <c r="L735">
        <f t="shared" si="35"/>
        <v>3.5326285721979455E-24</v>
      </c>
    </row>
    <row r="736" spans="9:12">
      <c r="I736">
        <v>731</v>
      </c>
      <c r="J736">
        <f t="shared" si="33"/>
        <v>24.333333333333702</v>
      </c>
      <c r="K736">
        <f t="shared" si="34"/>
        <v>-5.6963707222266092E-25</v>
      </c>
      <c r="L736">
        <f t="shared" si="35"/>
        <v>3.230572371440123E-24</v>
      </c>
    </row>
    <row r="737" spans="9:12">
      <c r="I737">
        <v>732</v>
      </c>
      <c r="J737">
        <f t="shared" si="33"/>
        <v>24.366666666667037</v>
      </c>
      <c r="K737">
        <f t="shared" si="34"/>
        <v>-1.0418608974312942E-24</v>
      </c>
      <c r="L737">
        <f t="shared" si="35"/>
        <v>2.8624892898880279E-24</v>
      </c>
    </row>
    <row r="738" spans="9:12">
      <c r="I738">
        <v>733</v>
      </c>
      <c r="J738">
        <f t="shared" si="33"/>
        <v>24.400000000000372</v>
      </c>
      <c r="K738">
        <f t="shared" si="34"/>
        <v>-1.4143539141905146E-24</v>
      </c>
      <c r="L738">
        <f t="shared" si="35"/>
        <v>2.4497328392508302E-24</v>
      </c>
    </row>
    <row r="739" spans="9:12">
      <c r="I739">
        <v>734</v>
      </c>
      <c r="J739">
        <f t="shared" si="33"/>
        <v>24.433333333333707</v>
      </c>
      <c r="K739">
        <f t="shared" si="34"/>
        <v>-1.6884399814429957E-24</v>
      </c>
      <c r="L739">
        <f t="shared" si="35"/>
        <v>2.0122044137564226E-24</v>
      </c>
    </row>
    <row r="740" spans="9:12">
      <c r="I740">
        <v>735</v>
      </c>
      <c r="J740">
        <f t="shared" ref="J740:J803" si="36">J739+$D$5</f>
        <v>24.466666666667042</v>
      </c>
      <c r="K740">
        <f t="shared" si="34"/>
        <v>-1.8685388658714115E-24</v>
      </c>
      <c r="L740">
        <f t="shared" si="35"/>
        <v>1.5678902731868722E-24</v>
      </c>
    </row>
    <row r="741" spans="9:12">
      <c r="I741">
        <v>736</v>
      </c>
      <c r="J741">
        <f t="shared" si="36"/>
        <v>24.500000000000377</v>
      </c>
      <c r="K741">
        <f t="shared" si="34"/>
        <v>-1.9615927115461625E-24</v>
      </c>
      <c r="L741">
        <f t="shared" si="35"/>
        <v>1.1325260800463928E-24</v>
      </c>
    </row>
    <row r="742" spans="9:12">
      <c r="I742">
        <v>737</v>
      </c>
      <c r="J742">
        <f t="shared" si="36"/>
        <v>24.533333333333712</v>
      </c>
      <c r="K742">
        <f t="shared" si="34"/>
        <v>-1.976487455640913E-24</v>
      </c>
      <c r="L742">
        <f t="shared" si="35"/>
        <v>7.1938260224939857E-25</v>
      </c>
    </row>
    <row r="743" spans="9:12">
      <c r="I743">
        <v>738</v>
      </c>
      <c r="J743">
        <f t="shared" si="36"/>
        <v>24.566666666667047</v>
      </c>
      <c r="K743">
        <f t="shared" si="34"/>
        <v>-1.9234891603152012E-24</v>
      </c>
      <c r="L743">
        <f t="shared" si="35"/>
        <v>3.3916303605991786E-25</v>
      </c>
    </row>
    <row r="744" spans="9:12">
      <c r="I744">
        <v>739</v>
      </c>
      <c r="J744">
        <f t="shared" si="36"/>
        <v>24.600000000000382</v>
      </c>
      <c r="K744">
        <f t="shared" si="34"/>
        <v>-1.8137119841500279E-24</v>
      </c>
      <c r="L744">
        <f t="shared" si="35"/>
        <v>-3.631523174770598E-36</v>
      </c>
    </row>
    <row r="745" spans="9:12">
      <c r="I745">
        <v>740</v>
      </c>
      <c r="J745">
        <f t="shared" si="36"/>
        <v>24.633333333333717</v>
      </c>
      <c r="K745">
        <f t="shared" si="34"/>
        <v>-1.6586311597710026E-24</v>
      </c>
      <c r="L745">
        <f t="shared" si="35"/>
        <v>-2.9246142451481826E-25</v>
      </c>
    </row>
    <row r="746" spans="9:12">
      <c r="I746">
        <v>741</v>
      </c>
      <c r="J746">
        <f t="shared" si="36"/>
        <v>24.666666666667052</v>
      </c>
      <c r="K746">
        <f t="shared" si="34"/>
        <v>-1.4696510044758624E-24</v>
      </c>
      <c r="L746">
        <f t="shared" si="35"/>
        <v>-5.3490922039200653E-25</v>
      </c>
    </row>
    <row r="747" spans="9:12">
      <c r="I747">
        <v>742</v>
      </c>
      <c r="J747">
        <f t="shared" si="36"/>
        <v>24.700000000000387</v>
      </c>
      <c r="K747">
        <f t="shared" si="34"/>
        <v>-1.257734776727583E-24</v>
      </c>
      <c r="L747">
        <f t="shared" si="35"/>
        <v>-7.2615351191625806E-25</v>
      </c>
    </row>
    <row r="748" spans="9:12">
      <c r="I748">
        <v>743</v>
      </c>
      <c r="J748">
        <f t="shared" si="36"/>
        <v>24.733333333333722</v>
      </c>
      <c r="K748">
        <f t="shared" si="34"/>
        <v>-1.0331001930153726E-24</v>
      </c>
      <c r="L748">
        <f t="shared" si="35"/>
        <v>-8.6687399093197452E-25</v>
      </c>
    </row>
    <row r="749" spans="9:12">
      <c r="I749">
        <v>744</v>
      </c>
      <c r="J749">
        <f t="shared" si="36"/>
        <v>24.766666666667057</v>
      </c>
      <c r="K749">
        <f t="shared" si="34"/>
        <v>-8.0498170701872442E-25</v>
      </c>
      <c r="L749">
        <f t="shared" si="35"/>
        <v>-9.5933984131615963E-25</v>
      </c>
    </row>
    <row r="750" spans="9:12">
      <c r="I750">
        <v>745</v>
      </c>
      <c r="J750">
        <f t="shared" si="36"/>
        <v>24.800000000000392</v>
      </c>
      <c r="K750">
        <f t="shared" si="34"/>
        <v>-5.8145827724659396E-25</v>
      </c>
      <c r="L750">
        <f t="shared" si="35"/>
        <v>-1.007115278677374E-24</v>
      </c>
    </row>
    <row r="751" spans="9:12">
      <c r="I751">
        <v>746</v>
      </c>
      <c r="J751">
        <f t="shared" si="36"/>
        <v>24.833333333333727</v>
      </c>
      <c r="K751">
        <f t="shared" si="34"/>
        <v>-3.6934334312896198E-25</v>
      </c>
      <c r="L751">
        <f t="shared" si="35"/>
        <v>-1.0147624952792117E-24</v>
      </c>
    </row>
    <row r="752" spans="9:12">
      <c r="I752">
        <v>747</v>
      </c>
      <c r="J752">
        <f t="shared" si="36"/>
        <v>24.866666666667061</v>
      </c>
      <c r="K752">
        <f t="shared" si="34"/>
        <v>-1.7413210885614548E-25</v>
      </c>
      <c r="L752">
        <f t="shared" si="35"/>
        <v>-9.8755226317943114E-25</v>
      </c>
    </row>
    <row r="753" spans="9:12">
      <c r="I753">
        <v>748</v>
      </c>
      <c r="J753">
        <f t="shared" si="36"/>
        <v>24.900000000000396</v>
      </c>
      <c r="K753">
        <f t="shared" si="34"/>
        <v>1.9388648438636249E-36</v>
      </c>
      <c r="L753">
        <f t="shared" si="35"/>
        <v>-9.3119078165716268E-25</v>
      </c>
    </row>
    <row r="754" spans="9:12">
      <c r="I754">
        <v>749</v>
      </c>
      <c r="J754">
        <f t="shared" si="36"/>
        <v>24.933333333333731</v>
      </c>
      <c r="K754">
        <f t="shared" si="34"/>
        <v>1.501547020026289E-25</v>
      </c>
      <c r="L754">
        <f t="shared" si="35"/>
        <v>-8.5156963158727481E-25</v>
      </c>
    </row>
    <row r="755" spans="9:12">
      <c r="I755">
        <v>750</v>
      </c>
      <c r="J755">
        <f t="shared" si="36"/>
        <v>24.966666666667066</v>
      </c>
      <c r="K755">
        <f t="shared" si="34"/>
        <v>2.7463155087768494E-25</v>
      </c>
      <c r="L755">
        <f t="shared" si="35"/>
        <v>-7.5454398470130525E-25</v>
      </c>
    </row>
    <row r="756" spans="9:12">
      <c r="I756">
        <v>751</v>
      </c>
      <c r="J756">
        <f t="shared" si="36"/>
        <v>25.000000000000401</v>
      </c>
      <c r="K756">
        <f t="shared" si="34"/>
        <v>3.7281964406348345E-25</v>
      </c>
      <c r="L756">
        <f t="shared" si="35"/>
        <v>-6.4574256557452492E-25</v>
      </c>
    </row>
    <row r="757" spans="9:12">
      <c r="I757">
        <v>752</v>
      </c>
      <c r="J757">
        <f t="shared" si="36"/>
        <v>25.033333333333736</v>
      </c>
      <c r="K757">
        <f t="shared" si="34"/>
        <v>4.4506794698860731E-25</v>
      </c>
      <c r="L757">
        <f t="shared" si="35"/>
        <v>-5.304113247699142E-25</v>
      </c>
    </row>
    <row r="758" spans="9:12">
      <c r="I758">
        <v>753</v>
      </c>
      <c r="J758">
        <f t="shared" si="36"/>
        <v>25.066666666667071</v>
      </c>
      <c r="K758">
        <f t="shared" si="34"/>
        <v>4.9254149750174333E-25</v>
      </c>
      <c r="L758">
        <f t="shared" si="35"/>
        <v>-4.1329138889143846E-25</v>
      </c>
    </row>
    <row r="759" spans="9:12">
      <c r="I759">
        <v>754</v>
      </c>
      <c r="J759">
        <f t="shared" si="36"/>
        <v>25.100000000000406</v>
      </c>
      <c r="K759">
        <f t="shared" si="34"/>
        <v>5.1707022491224175E-25</v>
      </c>
      <c r="L759">
        <f t="shared" si="35"/>
        <v>-2.9853063354156401E-25</v>
      </c>
    </row>
    <row r="760" spans="9:12">
      <c r="I760">
        <v>755</v>
      </c>
      <c r="J760">
        <f t="shared" si="36"/>
        <v>25.133333333333741</v>
      </c>
      <c r="K760">
        <f t="shared" si="34"/>
        <v>5.2099643682857498E-25</v>
      </c>
      <c r="L760">
        <f t="shared" si="35"/>
        <v>-1.8962719516308984E-25</v>
      </c>
    </row>
    <row r="761" spans="9:12">
      <c r="I761">
        <v>756</v>
      </c>
      <c r="J761">
        <f t="shared" si="36"/>
        <v>25.166666666667076</v>
      </c>
      <c r="K761">
        <f t="shared" si="34"/>
        <v>5.0702623785569004E-25</v>
      </c>
      <c r="L761">
        <f t="shared" si="35"/>
        <v>-8.940240565994845E-26</v>
      </c>
    </row>
    <row r="762" spans="9:12">
      <c r="I762">
        <v>757</v>
      </c>
      <c r="J762">
        <f t="shared" si="36"/>
        <v>25.200000000000411</v>
      </c>
      <c r="K762">
        <f t="shared" si="34"/>
        <v>4.7808928838811213E-25</v>
      </c>
      <c r="L762">
        <f t="shared" si="35"/>
        <v>1.0200455739532513E-36</v>
      </c>
    </row>
    <row r="763" spans="9:12">
      <c r="I763">
        <v>758</v>
      </c>
      <c r="J763">
        <f t="shared" si="36"/>
        <v>25.233333333333746</v>
      </c>
      <c r="K763">
        <f t="shared" si="34"/>
        <v>4.3721042690516371E-25</v>
      </c>
      <c r="L763">
        <f t="shared" si="35"/>
        <v>7.7091994511419488E-26</v>
      </c>
    </row>
    <row r="764" spans="9:12">
      <c r="I764">
        <v>759</v>
      </c>
      <c r="J764">
        <f t="shared" si="36"/>
        <v>25.266666666667081</v>
      </c>
      <c r="K764">
        <f t="shared" si="34"/>
        <v>3.8739579880869229E-25</v>
      </c>
      <c r="L764">
        <f t="shared" si="35"/>
        <v>1.4100053964710002E-25</v>
      </c>
    </row>
    <row r="765" spans="9:12">
      <c r="I765">
        <v>760</v>
      </c>
      <c r="J765">
        <f t="shared" si="36"/>
        <v>25.300000000000416</v>
      </c>
      <c r="K765">
        <f t="shared" si="34"/>
        <v>3.3153528765396636E-25</v>
      </c>
      <c r="L765">
        <f t="shared" si="35"/>
        <v>1.9141198757384076E-25</v>
      </c>
    </row>
    <row r="766" spans="9:12">
      <c r="I766">
        <v>761</v>
      </c>
      <c r="J766">
        <f t="shared" si="36"/>
        <v>25.333333333333751</v>
      </c>
      <c r="K766">
        <f t="shared" si="34"/>
        <v>2.7232225426560262E-25</v>
      </c>
      <c r="L766">
        <f t="shared" si="35"/>
        <v>2.2850550311665534E-25</v>
      </c>
    </row>
    <row r="767" spans="9:12">
      <c r="I767">
        <v>762</v>
      </c>
      <c r="J767">
        <f t="shared" si="36"/>
        <v>25.366666666667086</v>
      </c>
      <c r="K767">
        <f t="shared" si="34"/>
        <v>2.1219087420559365E-25</v>
      </c>
      <c r="L767">
        <f t="shared" si="35"/>
        <v>2.5287923665135222E-25</v>
      </c>
    </row>
    <row r="768" spans="9:12">
      <c r="I768">
        <v>763</v>
      </c>
      <c r="J768">
        <f t="shared" si="36"/>
        <v>25.400000000000421</v>
      </c>
      <c r="K768">
        <f t="shared" si="34"/>
        <v>1.5327073781585798E-25</v>
      </c>
      <c r="L768">
        <f t="shared" si="35"/>
        <v>2.65472705211981E-25</v>
      </c>
    </row>
    <row r="769" spans="9:12">
      <c r="I769">
        <v>764</v>
      </c>
      <c r="J769">
        <f t="shared" si="36"/>
        <v>25.433333333333756</v>
      </c>
      <c r="K769">
        <f t="shared" si="34"/>
        <v>9.7357848230840063E-26</v>
      </c>
      <c r="L769">
        <f t="shared" si="35"/>
        <v>2.6748848962277166E-25</v>
      </c>
    </row>
    <row r="770" spans="9:12">
      <c r="I770">
        <v>765</v>
      </c>
      <c r="J770">
        <f t="shared" si="36"/>
        <v>25.466666666667091</v>
      </c>
      <c r="K770">
        <f t="shared" si="34"/>
        <v>4.5900725548491515E-26</v>
      </c>
      <c r="L770">
        <f t="shared" si="35"/>
        <v>2.6031595031379716E-25</v>
      </c>
    </row>
    <row r="771" spans="9:12">
      <c r="I771">
        <v>766</v>
      </c>
      <c r="J771">
        <f t="shared" si="36"/>
        <v>25.500000000000426</v>
      </c>
      <c r="K771">
        <f t="shared" si="34"/>
        <v>-5.4331486645876768E-37</v>
      </c>
      <c r="L771">
        <f t="shared" si="35"/>
        <v>2.4545922508455839E-25</v>
      </c>
    </row>
    <row r="772" spans="9:12">
      <c r="I772">
        <v>767</v>
      </c>
      <c r="J772">
        <f t="shared" si="36"/>
        <v>25.533333333333761</v>
      </c>
      <c r="K772">
        <f t="shared" si="34"/>
        <v>-3.9580349722546012E-26</v>
      </c>
      <c r="L772">
        <f t="shared" si="35"/>
        <v>2.2447131779264821E-25</v>
      </c>
    </row>
    <row r="773" spans="9:12">
      <c r="I773">
        <v>768</v>
      </c>
      <c r="J773">
        <f t="shared" si="36"/>
        <v>25.566666666667096</v>
      </c>
      <c r="K773">
        <f t="shared" si="34"/>
        <v>-7.2392090847668335E-26</v>
      </c>
      <c r="L773">
        <f t="shared" si="35"/>
        <v>1.9889563494967604E-25</v>
      </c>
    </row>
    <row r="774" spans="9:12">
      <c r="I774">
        <v>769</v>
      </c>
      <c r="J774">
        <f t="shared" si="36"/>
        <v>25.600000000000431</v>
      </c>
      <c r="K774">
        <f t="shared" si="34"/>
        <v>-9.8274191208473987E-26</v>
      </c>
      <c r="L774">
        <f t="shared" si="35"/>
        <v>1.7021589224492759E-25</v>
      </c>
    </row>
    <row r="775" spans="9:12">
      <c r="I775">
        <v>770</v>
      </c>
      <c r="J775">
        <f t="shared" si="36"/>
        <v>25.633333333333766</v>
      </c>
      <c r="K775">
        <f t="shared" ref="K775:K835" si="37">(EXP(1)^(-J775/$D$6))*COS((2*PI()*J775)/$D$2)</f>
        <v>-1.1731863709325342E-25</v>
      </c>
      <c r="L775">
        <f t="shared" si="35"/>
        <v>1.3981490723349265E-25</v>
      </c>
    </row>
    <row r="776" spans="9:12">
      <c r="I776">
        <v>771</v>
      </c>
      <c r="J776">
        <f t="shared" si="36"/>
        <v>25.666666666667101</v>
      </c>
      <c r="K776">
        <f t="shared" si="37"/>
        <v>-1.2983252914470271E-25</v>
      </c>
      <c r="L776">
        <f t="shared" ref="L776:L835" si="38">(EXP(1)^(-J776/$D$6))*SIN((2*PI()*J776)/$D$2)</f>
        <v>1.0894242731962906E-25</v>
      </c>
    </row>
    <row r="777" spans="9:12">
      <c r="I777">
        <v>772</v>
      </c>
      <c r="J777">
        <f t="shared" si="36"/>
        <v>25.700000000000436</v>
      </c>
      <c r="K777">
        <f t="shared" si="37"/>
        <v>-1.3629823149172561E-25</v>
      </c>
      <c r="L777">
        <f t="shared" si="38"/>
        <v>7.8691820641404054E-26</v>
      </c>
    </row>
    <row r="778" spans="9:12">
      <c r="I778">
        <v>773</v>
      </c>
      <c r="J778">
        <f t="shared" si="36"/>
        <v>25.733333333333771</v>
      </c>
      <c r="K778">
        <f t="shared" si="37"/>
        <v>-1.3733316971650228E-25</v>
      </c>
      <c r="L778">
        <f t="shared" si="38"/>
        <v>4.9985185953877617E-26</v>
      </c>
    </row>
    <row r="779" spans="9:12">
      <c r="I779">
        <v>774</v>
      </c>
      <c r="J779">
        <f t="shared" si="36"/>
        <v>25.766666666667106</v>
      </c>
      <c r="K779">
        <f t="shared" si="37"/>
        <v>-1.3365066524833857E-25</v>
      </c>
      <c r="L779">
        <f t="shared" si="38"/>
        <v>2.3566218272600749E-26</v>
      </c>
    </row>
    <row r="780" spans="9:12">
      <c r="I780">
        <v>775</v>
      </c>
      <c r="J780">
        <f t="shared" si="36"/>
        <v>25.800000000000441</v>
      </c>
      <c r="K780">
        <f t="shared" si="37"/>
        <v>-1.2602296818288236E-25</v>
      </c>
      <c r="L780">
        <f t="shared" si="38"/>
        <v>-2.890132128879844E-37</v>
      </c>
    </row>
    <row r="781" spans="9:12">
      <c r="I781">
        <v>776</v>
      </c>
      <c r="J781">
        <f t="shared" si="36"/>
        <v>25.833333333333776</v>
      </c>
      <c r="K781">
        <f t="shared" si="37"/>
        <v>-1.1524741728654541E-25</v>
      </c>
      <c r="L781">
        <f t="shared" si="38"/>
        <v>-2.0321229124860555E-26</v>
      </c>
    </row>
    <row r="782" spans="9:12">
      <c r="I782">
        <v>777</v>
      </c>
      <c r="J782">
        <f t="shared" si="36"/>
        <v>25.866666666667111</v>
      </c>
      <c r="K782">
        <f t="shared" si="37"/>
        <v>-1.0211642388401445E-25</v>
      </c>
      <c r="L782">
        <f t="shared" si="38"/>
        <v>-3.7167338723762479E-26</v>
      </c>
    </row>
    <row r="783" spans="9:12">
      <c r="I783">
        <v>778</v>
      </c>
      <c r="J783">
        <f t="shared" si="36"/>
        <v>25.900000000000446</v>
      </c>
      <c r="K783">
        <f t="shared" si="37"/>
        <v>-8.7391753009945918E-26</v>
      </c>
      <c r="L783">
        <f t="shared" si="38"/>
        <v>-5.0455652125518107E-26</v>
      </c>
    </row>
    <row r="784" spans="9:12">
      <c r="I784">
        <v>779</v>
      </c>
      <c r="J784">
        <f t="shared" si="36"/>
        <v>25.933333333333781</v>
      </c>
      <c r="K784">
        <f t="shared" si="37"/>
        <v>-7.1783366869621735E-26</v>
      </c>
      <c r="L784">
        <f t="shared" si="38"/>
        <v>-6.0233396665252099E-26</v>
      </c>
    </row>
    <row r="785" spans="9:12">
      <c r="I785">
        <v>780</v>
      </c>
      <c r="J785">
        <f t="shared" si="36"/>
        <v>25.966666666667116</v>
      </c>
      <c r="K785">
        <f t="shared" si="37"/>
        <v>-5.5932907174854323E-26</v>
      </c>
      <c r="L785">
        <f t="shared" si="38"/>
        <v>-6.6658243070190559E-26</v>
      </c>
    </row>
    <row r="786" spans="9:12">
      <c r="I786">
        <v>781</v>
      </c>
      <c r="J786">
        <f t="shared" si="36"/>
        <v>26.000000000000451</v>
      </c>
      <c r="K786">
        <f t="shared" si="37"/>
        <v>-4.04017278451322E-26</v>
      </c>
      <c r="L786">
        <f t="shared" si="38"/>
        <v>-6.9977845341719983E-26</v>
      </c>
    </row>
    <row r="787" spans="9:12">
      <c r="I787">
        <v>782</v>
      </c>
      <c r="J787">
        <f t="shared" si="36"/>
        <v>26.033333333333786</v>
      </c>
      <c r="K787">
        <f t="shared" si="37"/>
        <v>-2.5663250166741745E-26</v>
      </c>
      <c r="L787">
        <f t="shared" si="38"/>
        <v>-7.0509200343460318E-26</v>
      </c>
    </row>
    <row r="788" spans="9:12">
      <c r="I788">
        <v>783</v>
      </c>
      <c r="J788">
        <f t="shared" si="36"/>
        <v>26.066666666667121</v>
      </c>
      <c r="K788">
        <f t="shared" si="37"/>
        <v>-1.2099299892006021E-26</v>
      </c>
      <c r="L788">
        <f t="shared" si="38"/>
        <v>-6.8618539508590042E-26</v>
      </c>
    </row>
    <row r="789" spans="9:12">
      <c r="I789">
        <v>784</v>
      </c>
      <c r="J789">
        <f t="shared" si="36"/>
        <v>26.100000000000456</v>
      </c>
      <c r="K789">
        <f t="shared" si="37"/>
        <v>1.5355241835234447E-37</v>
      </c>
      <c r="L789">
        <f t="shared" si="38"/>
        <v>-6.4702349256389315E-26</v>
      </c>
    </row>
    <row r="790" spans="9:12">
      <c r="I790">
        <v>785</v>
      </c>
      <c r="J790">
        <f t="shared" si="36"/>
        <v>26.133333333333791</v>
      </c>
      <c r="K790">
        <f t="shared" si="37"/>
        <v>1.0433266912491488E-26</v>
      </c>
      <c r="L790">
        <f t="shared" si="38"/>
        <v>-5.9169996959202299E-26</v>
      </c>
    </row>
    <row r="791" spans="9:12">
      <c r="I791">
        <v>786</v>
      </c>
      <c r="J791">
        <f t="shared" si="36"/>
        <v>26.166666666667126</v>
      </c>
      <c r="K791">
        <f t="shared" si="37"/>
        <v>1.9082347969666179E-26</v>
      </c>
      <c r="L791">
        <f t="shared" si="38"/>
        <v>-5.24283201564384E-26</v>
      </c>
    </row>
    <row r="792" spans="9:12">
      <c r="I792">
        <v>787</v>
      </c>
      <c r="J792">
        <f t="shared" si="36"/>
        <v>26.200000000000461</v>
      </c>
      <c r="K792">
        <f t="shared" si="37"/>
        <v>2.5904795553196903E-26</v>
      </c>
      <c r="L792">
        <f t="shared" si="38"/>
        <v>-4.4868422057570726E-26</v>
      </c>
    </row>
    <row r="793" spans="9:12">
      <c r="I793">
        <v>788</v>
      </c>
      <c r="J793">
        <f t="shared" si="36"/>
        <v>26.233333333333796</v>
      </c>
      <c r="K793">
        <f t="shared" si="37"/>
        <v>3.0924856985422987E-26</v>
      </c>
      <c r="L793">
        <f t="shared" si="38"/>
        <v>-3.6854809412657109E-26</v>
      </c>
    </row>
    <row r="794" spans="9:12">
      <c r="I794">
        <v>789</v>
      </c>
      <c r="J794">
        <f t="shared" si="36"/>
        <v>26.266666666667131</v>
      </c>
      <c r="K794">
        <f t="shared" si="37"/>
        <v>3.4223483116872637E-26</v>
      </c>
      <c r="L794">
        <f t="shared" si="38"/>
        <v>-2.8716912060827419E-26</v>
      </c>
    </row>
    <row r="795" spans="9:12">
      <c r="I795">
        <v>790</v>
      </c>
      <c r="J795">
        <f t="shared" si="36"/>
        <v>26.300000000000466</v>
      </c>
      <c r="K795">
        <f t="shared" si="37"/>
        <v>3.5927823751454626E-26</v>
      </c>
      <c r="L795">
        <f t="shared" si="38"/>
        <v>-2.0742938714183066E-26</v>
      </c>
    </row>
    <row r="796" spans="9:12">
      <c r="I796">
        <v>791</v>
      </c>
      <c r="J796">
        <f t="shared" si="36"/>
        <v>26.333333333333801</v>
      </c>
      <c r="K796">
        <f t="shared" si="37"/>
        <v>3.6200630505630722E-26</v>
      </c>
      <c r="L796">
        <f t="shared" si="38"/>
        <v>-1.3175951965618936E-26</v>
      </c>
    </row>
    <row r="797" spans="9:12">
      <c r="I797">
        <v>792</v>
      </c>
      <c r="J797">
        <f t="shared" si="36"/>
        <v>26.366666666667136</v>
      </c>
      <c r="K797">
        <f t="shared" si="37"/>
        <v>3.5229932866723724E-26</v>
      </c>
      <c r="L797">
        <f t="shared" si="38"/>
        <v>-6.2119876928620645E-27</v>
      </c>
    </row>
    <row r="798" spans="9:12">
      <c r="I798">
        <v>793</v>
      </c>
      <c r="J798">
        <f t="shared" si="36"/>
        <v>26.400000000000471</v>
      </c>
      <c r="K798">
        <f t="shared" si="37"/>
        <v>3.3219293749854876E-26</v>
      </c>
      <c r="L798">
        <f t="shared" si="38"/>
        <v>8.1489824706991894E-38</v>
      </c>
    </row>
    <row r="799" spans="9:12">
      <c r="I799">
        <v>794</v>
      </c>
      <c r="J799">
        <f t="shared" si="36"/>
        <v>26.433333333333806</v>
      </c>
      <c r="K799">
        <f t="shared" si="37"/>
        <v>3.0378889371959438E-26</v>
      </c>
      <c r="L799">
        <f t="shared" si="38"/>
        <v>5.3566178403116952E-27</v>
      </c>
    </row>
    <row r="800" spans="9:12">
      <c r="I800">
        <v>795</v>
      </c>
      <c r="J800">
        <f t="shared" si="36"/>
        <v>26.466666666667141</v>
      </c>
      <c r="K800">
        <f t="shared" si="37"/>
        <v>2.69175970904353E-26</v>
      </c>
      <c r="L800">
        <f t="shared" si="38"/>
        <v>9.7972041189652662E-27</v>
      </c>
    </row>
    <row r="801" spans="9:12">
      <c r="I801">
        <v>796</v>
      </c>
      <c r="J801">
        <f t="shared" si="36"/>
        <v>26.500000000000476</v>
      </c>
      <c r="K801">
        <f t="shared" si="37"/>
        <v>2.3036215988334541E-26</v>
      </c>
      <c r="L801">
        <f t="shared" si="38"/>
        <v>1.3299965502052057E-26</v>
      </c>
    </row>
    <row r="802" spans="9:12">
      <c r="I802">
        <v>797</v>
      </c>
      <c r="J802">
        <f t="shared" si="36"/>
        <v>26.533333333333811</v>
      </c>
      <c r="K802">
        <f t="shared" si="37"/>
        <v>1.8921890071140222E-26</v>
      </c>
      <c r="L802">
        <f t="shared" si="38"/>
        <v>1.5877350979951244E-26</v>
      </c>
    </row>
    <row r="803" spans="9:12">
      <c r="I803">
        <v>798</v>
      </c>
      <c r="J803">
        <f t="shared" si="36"/>
        <v>26.566666666667146</v>
      </c>
      <c r="K803">
        <f t="shared" si="37"/>
        <v>1.4743754257780417E-26</v>
      </c>
      <c r="L803">
        <f t="shared" si="38"/>
        <v>1.7570922105125899E-26</v>
      </c>
    </row>
    <row r="804" spans="9:12">
      <c r="I804">
        <v>799</v>
      </c>
      <c r="J804">
        <f t="shared" ref="J804:J835" si="39">J803+$D$5</f>
        <v>26.600000000000481</v>
      </c>
      <c r="K804">
        <f t="shared" si="37"/>
        <v>1.0649779834903664E-26</v>
      </c>
      <c r="L804">
        <f t="shared" si="38"/>
        <v>1.8445959763582808E-26</v>
      </c>
    </row>
    <row r="805" spans="9:12">
      <c r="I805">
        <v>800</v>
      </c>
      <c r="J805">
        <f t="shared" si="39"/>
        <v>26.633333333333816</v>
      </c>
      <c r="K805">
        <f t="shared" si="37"/>
        <v>6.7647592986981826E-27</v>
      </c>
      <c r="L805">
        <f t="shared" si="38"/>
        <v>1.8586023421364214E-26</v>
      </c>
    </row>
    <row r="806" spans="9:12">
      <c r="I806">
        <v>801</v>
      </c>
      <c r="J806">
        <f t="shared" si="39"/>
        <v>26.666666666667151</v>
      </c>
      <c r="K806">
        <f t="shared" si="37"/>
        <v>3.1893408247336086E-27</v>
      </c>
      <c r="L806">
        <f t="shared" si="38"/>
        <v>1.8087650636144574E-26</v>
      </c>
    </row>
    <row r="807" spans="9:12">
      <c r="I807">
        <v>802</v>
      </c>
      <c r="J807">
        <f t="shared" si="39"/>
        <v>26.700000000000486</v>
      </c>
      <c r="K807">
        <f t="shared" si="37"/>
        <v>-4.3200564034642539E-38</v>
      </c>
      <c r="L807">
        <f t="shared" si="38"/>
        <v>1.7055354093347317E-26</v>
      </c>
    </row>
    <row r="808" spans="9:12">
      <c r="I808">
        <v>803</v>
      </c>
      <c r="J808">
        <f t="shared" si="39"/>
        <v>26.733333333333821</v>
      </c>
      <c r="K808">
        <f t="shared" si="37"/>
        <v>-2.7501792993325705E-27</v>
      </c>
      <c r="L808">
        <f t="shared" si="38"/>
        <v>1.5597041860760508E-26</v>
      </c>
    </row>
    <row r="809" spans="9:12">
      <c r="I809">
        <v>804</v>
      </c>
      <c r="J809">
        <f t="shared" si="39"/>
        <v>26.766666666667156</v>
      </c>
      <c r="K809">
        <f t="shared" si="37"/>
        <v>-5.0300523133343287E-27</v>
      </c>
      <c r="L809">
        <f t="shared" si="38"/>
        <v>1.3819955149450516E-26</v>
      </c>
    </row>
    <row r="810" spans="9:12">
      <c r="I810">
        <v>805</v>
      </c>
      <c r="J810">
        <f t="shared" si="39"/>
        <v>26.800000000000491</v>
      </c>
      <c r="K810">
        <f t="shared" si="37"/>
        <v>-6.8284299712971458E-27</v>
      </c>
      <c r="L810">
        <f t="shared" si="38"/>
        <v>1.1827187646142319E-26</v>
      </c>
    </row>
    <row r="811" spans="9:12">
      <c r="I811">
        <v>806</v>
      </c>
      <c r="J811">
        <f t="shared" si="39"/>
        <v>26.833333333333826</v>
      </c>
      <c r="K811">
        <f t="shared" si="37"/>
        <v>-8.1517037979963757E-27</v>
      </c>
      <c r="L811">
        <f t="shared" si="38"/>
        <v>9.7148222869752488E-27</v>
      </c>
    </row>
    <row r="812" spans="9:12">
      <c r="I812">
        <v>807</v>
      </c>
      <c r="J812">
        <f t="shared" si="39"/>
        <v>26.866666666667161</v>
      </c>
      <c r="K812">
        <f t="shared" si="37"/>
        <v>-9.0212122059601305E-27</v>
      </c>
      <c r="L812">
        <f t="shared" si="38"/>
        <v>7.5696958347531619E-27</v>
      </c>
    </row>
    <row r="813" spans="9:12">
      <c r="I813">
        <v>808</v>
      </c>
      <c r="J813">
        <f t="shared" si="39"/>
        <v>26.900000000000496</v>
      </c>
      <c r="K813">
        <f t="shared" si="37"/>
        <v>-9.4704715196099178E-27</v>
      </c>
      <c r="L813">
        <f t="shared" si="38"/>
        <v>5.4677792811666941E-27</v>
      </c>
    </row>
    <row r="814" spans="9:12">
      <c r="I814">
        <v>809</v>
      </c>
      <c r="J814">
        <f t="shared" si="39"/>
        <v>26.933333333333831</v>
      </c>
      <c r="K814">
        <f t="shared" si="37"/>
        <v>-9.5423825992690553E-27</v>
      </c>
      <c r="L814">
        <f t="shared" si="38"/>
        <v>3.4731432300856815E-27</v>
      </c>
    </row>
    <row r="815" spans="9:12">
      <c r="I815">
        <v>810</v>
      </c>
      <c r="J815">
        <f t="shared" si="39"/>
        <v>26.966666666667166</v>
      </c>
      <c r="K815">
        <f t="shared" si="37"/>
        <v>-9.2865094796771992E-27</v>
      </c>
      <c r="L815">
        <f t="shared" si="38"/>
        <v>1.6374621778469642E-27</v>
      </c>
    </row>
    <row r="816" spans="9:12">
      <c r="I816">
        <v>811</v>
      </c>
      <c r="J816">
        <f t="shared" si="39"/>
        <v>27.000000000000501</v>
      </c>
      <c r="K816">
        <f t="shared" si="37"/>
        <v>-8.7565107626868142E-27</v>
      </c>
      <c r="L816">
        <f t="shared" si="38"/>
        <v>-2.2879333676183008E-38</v>
      </c>
    </row>
    <row r="817" spans="9:12">
      <c r="I817">
        <v>812</v>
      </c>
      <c r="J817">
        <f t="shared" si="39"/>
        <v>27.033333333333836</v>
      </c>
      <c r="K817">
        <f t="shared" si="37"/>
        <v>-8.007788297582021E-27</v>
      </c>
      <c r="L817">
        <f t="shared" si="38"/>
        <v>-1.4119891326869938E-27</v>
      </c>
    </row>
    <row r="818" spans="9:12">
      <c r="I818">
        <v>813</v>
      </c>
      <c r="J818">
        <f t="shared" si="39"/>
        <v>27.066666666667171</v>
      </c>
      <c r="K818">
        <f t="shared" si="37"/>
        <v>-7.0954015579900759E-27</v>
      </c>
      <c r="L818">
        <f t="shared" si="38"/>
        <v>-2.5825149672958168E-27</v>
      </c>
    </row>
    <row r="819" spans="9:12">
      <c r="I819">
        <v>814</v>
      </c>
      <c r="J819">
        <f t="shared" si="39"/>
        <v>27.100000000000506</v>
      </c>
      <c r="K819">
        <f t="shared" si="37"/>
        <v>-6.0722806075397705E-27</v>
      </c>
      <c r="L819">
        <f t="shared" si="38"/>
        <v>-3.5058328433795548E-27</v>
      </c>
    </row>
    <row r="820" spans="9:12">
      <c r="I820">
        <v>815</v>
      </c>
      <c r="J820">
        <f t="shared" si="39"/>
        <v>27.133333333333841</v>
      </c>
      <c r="K820">
        <f t="shared" si="37"/>
        <v>-4.9877560704919495E-27</v>
      </c>
      <c r="L820">
        <f t="shared" si="38"/>
        <v>-4.185224279174598E-27</v>
      </c>
    </row>
    <row r="821" spans="9:12">
      <c r="I821">
        <v>816</v>
      </c>
      <c r="J821">
        <f t="shared" si="39"/>
        <v>27.166666666667176</v>
      </c>
      <c r="K821">
        <f t="shared" si="37"/>
        <v>-3.886411427431482E-27</v>
      </c>
      <c r="L821">
        <f t="shared" si="38"/>
        <v>-4.6316447809658622E-27</v>
      </c>
    </row>
    <row r="822" spans="9:12">
      <c r="I822">
        <v>817</v>
      </c>
      <c r="J822">
        <f t="shared" si="39"/>
        <v>27.200000000000511</v>
      </c>
      <c r="K822">
        <f t="shared" si="37"/>
        <v>-2.8072514860422199E-27</v>
      </c>
      <c r="L822">
        <f t="shared" si="38"/>
        <v>-4.8623022034784019E-27</v>
      </c>
    </row>
    <row r="823" spans="9:12">
      <c r="I823">
        <v>818</v>
      </c>
      <c r="J823">
        <f t="shared" si="39"/>
        <v>27.233333333333846</v>
      </c>
      <c r="K823">
        <f t="shared" si="37"/>
        <v>-1.783171191177691E-27</v>
      </c>
      <c r="L823">
        <f t="shared" si="38"/>
        <v>-4.8992225828234348E-27</v>
      </c>
    </row>
    <row r="824" spans="9:12">
      <c r="I824">
        <v>819</v>
      </c>
      <c r="J824">
        <f t="shared" si="39"/>
        <v>27.266666666667181</v>
      </c>
      <c r="K824">
        <f t="shared" si="37"/>
        <v>-8.4070111387461361E-28</v>
      </c>
      <c r="L824">
        <f t="shared" si="38"/>
        <v>-4.7678529429246329E-27</v>
      </c>
    </row>
    <row r="825" spans="9:12">
      <c r="I825">
        <v>820</v>
      </c>
      <c r="J825">
        <f t="shared" si="39"/>
        <v>27.300000000000516</v>
      </c>
      <c r="K825">
        <f t="shared" si="37"/>
        <v>1.2105738118305496E-38</v>
      </c>
      <c r="L825">
        <f t="shared" si="38"/>
        <v>-4.4957425285564002E-27</v>
      </c>
    </row>
    <row r="826" spans="9:12">
      <c r="I826">
        <v>821</v>
      </c>
      <c r="J826">
        <f t="shared" si="39"/>
        <v>27.333333333333851</v>
      </c>
      <c r="K826">
        <f t="shared" si="37"/>
        <v>7.2493939260978889E-28</v>
      </c>
      <c r="L826">
        <f t="shared" si="38"/>
        <v>-4.1113355975672711E-27</v>
      </c>
    </row>
    <row r="827" spans="9:12">
      <c r="I827">
        <v>822</v>
      </c>
      <c r="J827">
        <f t="shared" si="39"/>
        <v>27.366666666667186</v>
      </c>
      <c r="K827">
        <f t="shared" si="37"/>
        <v>1.3259073943678141E-27</v>
      </c>
      <c r="L827">
        <f t="shared" si="38"/>
        <v>-3.6429006262824032E-27</v>
      </c>
    </row>
    <row r="828" spans="9:12">
      <c r="I828">
        <v>823</v>
      </c>
      <c r="J828">
        <f t="shared" si="39"/>
        <v>27.400000000000521</v>
      </c>
      <c r="K828">
        <f t="shared" si="37"/>
        <v>1.7999545982579608E-27</v>
      </c>
      <c r="L828">
        <f t="shared" si="38"/>
        <v>-3.1176128154802994E-27</v>
      </c>
    </row>
    <row r="829" spans="9:12">
      <c r="I829">
        <v>824</v>
      </c>
      <c r="J829">
        <f t="shared" si="39"/>
        <v>27.433333333333856</v>
      </c>
      <c r="K829">
        <f t="shared" si="37"/>
        <v>2.1487657919192119E-27</v>
      </c>
      <c r="L829">
        <f t="shared" si="38"/>
        <v>-2.5607993521490421E-27</v>
      </c>
    </row>
    <row r="830" spans="9:12">
      <c r="I830">
        <v>825</v>
      </c>
      <c r="J830">
        <f t="shared" si="39"/>
        <v>27.466666666667191</v>
      </c>
      <c r="K830">
        <f t="shared" si="37"/>
        <v>2.3779657198259136E-27</v>
      </c>
      <c r="L830">
        <f t="shared" si="38"/>
        <v>-1.9953501584469581E-27</v>
      </c>
    </row>
    <row r="831" spans="9:12">
      <c r="I831">
        <v>826</v>
      </c>
      <c r="J831">
        <f t="shared" si="39"/>
        <v>27.500000000000526</v>
      </c>
      <c r="K831">
        <f t="shared" si="37"/>
        <v>2.4963891891757375E-27</v>
      </c>
      <c r="L831">
        <f t="shared" si="38"/>
        <v>-1.4412909703635121E-27</v>
      </c>
    </row>
    <row r="832" spans="9:12">
      <c r="I832">
        <v>827</v>
      </c>
      <c r="J832">
        <f t="shared" si="39"/>
        <v>27.533333333333861</v>
      </c>
      <c r="K832">
        <f t="shared" si="37"/>
        <v>2.5153447439726126E-27</v>
      </c>
      <c r="L832">
        <f t="shared" si="38"/>
        <v>-9.1551061571613428E-28</v>
      </c>
    </row>
    <row r="833" spans="9:12">
      <c r="I833">
        <v>828</v>
      </c>
      <c r="J833">
        <f t="shared" si="39"/>
        <v>27.566666666667196</v>
      </c>
      <c r="K833">
        <f t="shared" si="37"/>
        <v>2.4478973219273836E-27</v>
      </c>
      <c r="L833">
        <f t="shared" si="38"/>
        <v>-4.3163034385278532E-28</v>
      </c>
    </row>
    <row r="834" spans="9:12">
      <c r="I834">
        <v>829</v>
      </c>
      <c r="J834">
        <f t="shared" si="39"/>
        <v>27.600000000000531</v>
      </c>
      <c r="K834">
        <f t="shared" si="37"/>
        <v>2.3081911769236509E-27</v>
      </c>
      <c r="L834">
        <f t="shared" si="38"/>
        <v>6.3996594978902543E-39</v>
      </c>
    </row>
    <row r="835" spans="9:12">
      <c r="I835">
        <v>830</v>
      </c>
      <c r="J835">
        <f t="shared" si="39"/>
        <v>27.633333333333866</v>
      </c>
      <c r="K835">
        <f t="shared" si="37"/>
        <v>2.1108300778790286E-27</v>
      </c>
      <c r="L835">
        <f t="shared" si="38"/>
        <v>3.7219629442711119E-28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7"/>
  <sheetViews>
    <sheetView zoomScale="70" zoomScaleNormal="70" workbookViewId="0">
      <selection activeCell="C30" sqref="C30"/>
    </sheetView>
  </sheetViews>
  <sheetFormatPr defaultRowHeight="15"/>
  <cols>
    <col min="3" max="3" width="13.28515625" customWidth="1"/>
    <col min="4" max="4" width="6.42578125" style="57" customWidth="1"/>
    <col min="5" max="5" width="2.42578125" customWidth="1"/>
    <col min="6" max="6" width="4.85546875" style="57" customWidth="1"/>
    <col min="7" max="7" width="10.5703125" customWidth="1"/>
    <col min="8" max="8" width="14.140625" customWidth="1"/>
    <col min="9" max="11" width="14.85546875" customWidth="1"/>
    <col min="12" max="12" width="46.28515625" customWidth="1"/>
    <col min="13" max="13" width="14.7109375" customWidth="1"/>
  </cols>
  <sheetData>
    <row r="1" spans="1:16">
      <c r="A1" t="s">
        <v>59</v>
      </c>
      <c r="B1">
        <f>1.333333333*10^4</f>
        <v>13333.333329999999</v>
      </c>
      <c r="D1"/>
    </row>
    <row r="2" spans="1:16">
      <c r="A2" t="s">
        <v>60</v>
      </c>
      <c r="B2">
        <f>1.3333333*10^3</f>
        <v>1333.3333</v>
      </c>
      <c r="D2"/>
    </row>
    <row r="3" spans="1:16">
      <c r="B3">
        <v>300</v>
      </c>
      <c r="D3"/>
    </row>
    <row r="4" spans="1:16">
      <c r="A4" s="57"/>
      <c r="B4" s="57"/>
      <c r="D4">
        <f>($B$1*(1)+$B$2*(1))/$B$3</f>
        <v>48.888888766666668</v>
      </c>
    </row>
    <row r="5" spans="1:16" ht="25.5" customHeight="1">
      <c r="F5" s="57" t="s">
        <v>11</v>
      </c>
      <c r="G5" s="57" t="s">
        <v>0</v>
      </c>
      <c r="H5" s="57" t="s">
        <v>61</v>
      </c>
      <c r="I5" s="57" t="s">
        <v>62</v>
      </c>
      <c r="J5" s="57" t="s">
        <v>53</v>
      </c>
      <c r="K5" s="57" t="s">
        <v>54</v>
      </c>
      <c r="L5" s="57"/>
      <c r="M5" s="57">
        <v>8</v>
      </c>
      <c r="N5" s="57"/>
      <c r="O5" s="57"/>
      <c r="P5" s="57"/>
    </row>
    <row r="6" spans="1:16">
      <c r="F6" s="57">
        <v>1</v>
      </c>
      <c r="G6">
        <v>0</v>
      </c>
      <c r="H6">
        <v>0</v>
      </c>
      <c r="I6">
        <v>-2.9158465041650046E-15</v>
      </c>
      <c r="J6">
        <v>1</v>
      </c>
      <c r="K6">
        <v>0</v>
      </c>
      <c r="L6">
        <f>($B$1*(H6-K6)+$B$2*(I6-J6))/$B$3</f>
        <v>-4.4444443333333465</v>
      </c>
      <c r="M6">
        <f>L6/$M$5</f>
        <v>-0.55555554166666832</v>
      </c>
      <c r="N6">
        <f>G6-0</f>
        <v>0</v>
      </c>
    </row>
    <row r="7" spans="1:16">
      <c r="F7" s="57">
        <v>2</v>
      </c>
      <c r="G7">
        <v>3.3333333333333333E-2</v>
      </c>
      <c r="H7">
        <v>-2.3288348561483936E-4</v>
      </c>
      <c r="I7">
        <v>-0.8460750022100908</v>
      </c>
      <c r="J7">
        <v>0.91449534119326981</v>
      </c>
      <c r="K7">
        <v>0.16125020238456678</v>
      </c>
      <c r="L7">
        <f t="shared" ref="L7:L67" si="0">($B$1*(H7-K7)+$B$2*(I7-J7))/$B$3</f>
        <v>-15.00178292305427</v>
      </c>
      <c r="M7">
        <f t="shared" ref="M7:M67" si="1">L7/$M$5</f>
        <v>-1.8752228653817837</v>
      </c>
      <c r="N7">
        <f>G7-0</f>
        <v>3.3333333333333333E-2</v>
      </c>
    </row>
    <row r="8" spans="1:16">
      <c r="F8" s="57">
        <v>3</v>
      </c>
      <c r="G8">
        <v>6.6666666666666666E-2</v>
      </c>
      <c r="H8">
        <v>-6.1209875761814665E-4</v>
      </c>
      <c r="I8">
        <v>-1.1088357250961312</v>
      </c>
      <c r="J8">
        <v>0.8103001012951313</v>
      </c>
      <c r="K8">
        <v>0.2949251176943164</v>
      </c>
      <c r="L8">
        <f t="shared" si="0"/>
        <v>-21.664479743081642</v>
      </c>
      <c r="M8">
        <f t="shared" si="1"/>
        <v>-2.7080599678852053</v>
      </c>
      <c r="N8">
        <f t="shared" ref="N8:N67" si="2">G8-0</f>
        <v>6.6666666666666666E-2</v>
      </c>
    </row>
    <row r="9" spans="1:16">
      <c r="F9" s="57">
        <v>4</v>
      </c>
      <c r="G9">
        <v>0.1</v>
      </c>
      <c r="H9">
        <v>-8.4517547872072841E-4</v>
      </c>
      <c r="I9">
        <v>-1.0160154274959872</v>
      </c>
      <c r="J9">
        <v>0.69345893268633141</v>
      </c>
      <c r="K9">
        <v>0.40036870145840403</v>
      </c>
      <c r="L9">
        <f t="shared" si="0"/>
        <v>-25.429391492505207</v>
      </c>
      <c r="M9">
        <f t="shared" si="1"/>
        <v>-3.1786739365631509</v>
      </c>
      <c r="N9">
        <f t="shared" si="2"/>
        <v>0.1</v>
      </c>
    </row>
    <row r="10" spans="1:16">
      <c r="F10" s="57">
        <v>5</v>
      </c>
      <c r="G10">
        <v>0.13333333333333333</v>
      </c>
      <c r="H10">
        <v>-8.1764667147300101E-4</v>
      </c>
      <c r="I10">
        <v>-0.73241475576558823</v>
      </c>
      <c r="J10">
        <v>0.5696054291118936</v>
      </c>
      <c r="K10">
        <v>0.47795570548436617</v>
      </c>
      <c r="L10">
        <f t="shared" si="0"/>
        <v>-27.06557187861527</v>
      </c>
      <c r="M10">
        <f t="shared" si="1"/>
        <v>-3.3831964848269087</v>
      </c>
      <c r="N10">
        <f t="shared" si="2"/>
        <v>0.13333333333333333</v>
      </c>
    </row>
    <row r="11" spans="1:16">
      <c r="F11" s="57">
        <v>6</v>
      </c>
      <c r="G11">
        <v>0.16666666666666666</v>
      </c>
      <c r="H11">
        <v>-5.5275281964017257E-4</v>
      </c>
      <c r="I11">
        <v>-0.39277554747825821</v>
      </c>
      <c r="J11">
        <v>0.4438310570010075</v>
      </c>
      <c r="K11">
        <v>0.52893725668583624</v>
      </c>
      <c r="L11">
        <f t="shared" si="0"/>
        <v>-27.251140787978397</v>
      </c>
      <c r="M11">
        <f t="shared" si="1"/>
        <v>-3.4063925984972996</v>
      </c>
      <c r="N11">
        <f t="shared" si="2"/>
        <v>0.16666666666666666</v>
      </c>
    </row>
    <row r="12" spans="1:16">
      <c r="F12" s="57">
        <v>7</v>
      </c>
      <c r="G12">
        <v>0.19999999999999998</v>
      </c>
      <c r="H12">
        <v>-1.9433409360857518E-4</v>
      </c>
      <c r="I12">
        <v>-0.11387775295660893</v>
      </c>
      <c r="J12">
        <v>0.32059019421497725</v>
      </c>
      <c r="K12">
        <v>0.55527850478871466</v>
      </c>
      <c r="L12">
        <f t="shared" si="0"/>
        <v>-26.618650327753059</v>
      </c>
      <c r="M12">
        <f t="shared" si="1"/>
        <v>-3.3273312909691324</v>
      </c>
      <c r="N12">
        <f t="shared" si="2"/>
        <v>0.19999999999999998</v>
      </c>
    </row>
    <row r="13" spans="1:16">
      <c r="F13" s="57">
        <v>8</v>
      </c>
      <c r="G13">
        <v>0.23333333333333331</v>
      </c>
      <c r="H13">
        <v>-3.2758798190393564E-9</v>
      </c>
      <c r="I13">
        <v>-1.6248619356713183E-6</v>
      </c>
      <c r="J13">
        <v>0.20363946776486247</v>
      </c>
      <c r="K13">
        <v>0.55949483939371691</v>
      </c>
      <c r="L13">
        <f t="shared" si="0"/>
        <v>-25.771508945924445</v>
      </c>
      <c r="M13">
        <f t="shared" si="1"/>
        <v>-3.2214386182405557</v>
      </c>
      <c r="N13">
        <f t="shared" si="2"/>
        <v>0.23333333333333331</v>
      </c>
    </row>
    <row r="14" spans="1:16">
      <c r="F14" s="57">
        <v>9</v>
      </c>
      <c r="G14">
        <v>0.26666666666666666</v>
      </c>
      <c r="H14">
        <v>-3.4148340035590892E-4</v>
      </c>
      <c r="I14">
        <v>-0.14603346444686022</v>
      </c>
      <c r="J14">
        <v>9.6008688468686224E-2</v>
      </c>
      <c r="K14">
        <v>0.54449232943780035</v>
      </c>
      <c r="L14">
        <f t="shared" si="0"/>
        <v>-25.290578995039869</v>
      </c>
      <c r="M14">
        <f t="shared" si="1"/>
        <v>-3.1613223743799836</v>
      </c>
      <c r="N14">
        <f t="shared" si="2"/>
        <v>0.26666666666666666</v>
      </c>
    </row>
    <row r="15" spans="1:16">
      <c r="F15" s="57">
        <v>10</v>
      </c>
      <c r="G15">
        <v>0.3</v>
      </c>
      <c r="H15">
        <v>-1.7129434727777076E-3</v>
      </c>
      <c r="I15">
        <v>-0.64009300197802832</v>
      </c>
      <c r="J15">
        <v>3.1450609505320758E-17</v>
      </c>
      <c r="K15">
        <v>0.51341711903259202</v>
      </c>
      <c r="L15">
        <f t="shared" si="0"/>
        <v>-25.739527154407003</v>
      </c>
      <c r="M15">
        <f t="shared" si="1"/>
        <v>-3.2174408943008754</v>
      </c>
      <c r="N15">
        <f t="shared" si="2"/>
        <v>0.3</v>
      </c>
    </row>
    <row r="16" spans="1:16">
      <c r="F16" s="57">
        <v>11</v>
      </c>
      <c r="G16">
        <v>0.33333333333333331</v>
      </c>
      <c r="H16">
        <v>-4.7518212305692354E-3</v>
      </c>
      <c r="I16">
        <v>-1.5670636958111175</v>
      </c>
      <c r="J16">
        <v>-8.2788614351706646E-2</v>
      </c>
      <c r="K16">
        <v>0.46951756344417583</v>
      </c>
      <c r="L16">
        <f t="shared" si="0"/>
        <v>-27.675417288508047</v>
      </c>
      <c r="M16">
        <f t="shared" si="1"/>
        <v>-3.4594271610635059</v>
      </c>
      <c r="N16">
        <f t="shared" si="2"/>
        <v>0.33333333333333331</v>
      </c>
    </row>
    <row r="17" spans="6:14">
      <c r="F17" s="57">
        <v>12</v>
      </c>
      <c r="G17">
        <v>0.36666666666666664</v>
      </c>
      <c r="H17">
        <v>-1.0272582180588177E-2</v>
      </c>
      <c r="I17">
        <v>-3.011814296503978</v>
      </c>
      <c r="J17">
        <v>-0.15141960425696396</v>
      </c>
      <c r="K17">
        <v>0.41602194355876382</v>
      </c>
      <c r="L17">
        <f t="shared" si="0"/>
        <v>-31.659288342510802</v>
      </c>
      <c r="M17">
        <f t="shared" si="1"/>
        <v>-3.9574110428138503</v>
      </c>
      <c r="N17">
        <f t="shared" si="2"/>
        <v>0.36666666666666664</v>
      </c>
    </row>
    <row r="18" spans="6:14">
      <c r="F18" s="57">
        <v>13</v>
      </c>
      <c r="G18">
        <v>0.39999999999999997</v>
      </c>
      <c r="H18">
        <v>-1.8137304066187313E-2</v>
      </c>
      <c r="I18">
        <v>-4.7531073346584058</v>
      </c>
      <c r="J18">
        <v>-0.20555614525359381</v>
      </c>
      <c r="K18">
        <v>0.3560336873872324</v>
      </c>
      <c r="L18">
        <f t="shared" si="0"/>
        <v>-36.841159952510232</v>
      </c>
      <c r="M18">
        <f t="shared" si="1"/>
        <v>-4.605144994063779</v>
      </c>
      <c r="N18">
        <f t="shared" si="2"/>
        <v>0.39999999999999997</v>
      </c>
    </row>
    <row r="19" spans="6:14">
      <c r="F19" s="57">
        <v>14</v>
      </c>
      <c r="G19">
        <v>0.43333333333333329</v>
      </c>
      <c r="H19">
        <v>-2.7867031619202797E-2</v>
      </c>
      <c r="I19">
        <v>-6.5522042857881759</v>
      </c>
      <c r="J19">
        <v>-0.2453906413349734</v>
      </c>
      <c r="K19">
        <v>0.29244517839995177</v>
      </c>
      <c r="L19">
        <f t="shared" si="0"/>
        <v>-42.266380382993894</v>
      </c>
      <c r="M19">
        <f t="shared" si="1"/>
        <v>-5.2832975478742368</v>
      </c>
      <c r="N19">
        <f t="shared" si="2"/>
        <v>0.43333333333333329</v>
      </c>
    </row>
    <row r="20" spans="6:14">
      <c r="F20" s="57">
        <v>15</v>
      </c>
      <c r="G20">
        <v>0.46666666666666662</v>
      </c>
      <c r="H20">
        <v>-3.9503631303370507E-2</v>
      </c>
      <c r="I20">
        <v>-8.3534429452164716</v>
      </c>
      <c r="J20">
        <v>-0.27156544247664466</v>
      </c>
      <c r="K20">
        <v>0.22787046262264748</v>
      </c>
      <c r="L20">
        <f t="shared" si="0"/>
        <v>-47.802747730153925</v>
      </c>
      <c r="M20">
        <f t="shared" si="1"/>
        <v>-5.9753434662692406</v>
      </c>
      <c r="N20">
        <f t="shared" si="2"/>
        <v>0.46666666666666662</v>
      </c>
    </row>
    <row r="21" spans="6:14">
      <c r="F21" s="57">
        <v>16</v>
      </c>
      <c r="G21">
        <v>0.49999999999999994</v>
      </c>
      <c r="H21">
        <v>-5.3048063446969523E-2</v>
      </c>
      <c r="I21">
        <v>-10.100327661343339</v>
      </c>
      <c r="J21">
        <v>-0.28508949018934726</v>
      </c>
      <c r="K21">
        <v>0.16459649390395295</v>
      </c>
      <c r="L21">
        <f t="shared" si="0"/>
        <v>-53.296371105502892</v>
      </c>
      <c r="M21">
        <f t="shared" si="1"/>
        <v>-6.6620463881878615</v>
      </c>
      <c r="N21">
        <f t="shared" si="2"/>
        <v>0.49999999999999994</v>
      </c>
    </row>
    <row r="22" spans="6:14">
      <c r="F22" s="57">
        <v>17</v>
      </c>
      <c r="G22">
        <v>0.53333333333333333</v>
      </c>
      <c r="H22">
        <v>-6.8460036684021661E-2</v>
      </c>
      <c r="I22">
        <v>-11.736551073983087</v>
      </c>
      <c r="J22">
        <v>-0.28725422855512495</v>
      </c>
      <c r="K22">
        <v>0.10455198886116611</v>
      </c>
      <c r="L22">
        <f t="shared" si="0"/>
        <v>-58.575185840955065</v>
      </c>
      <c r="M22">
        <f t="shared" si="1"/>
        <v>-7.3218982301193831</v>
      </c>
      <c r="N22">
        <f t="shared" si="2"/>
        <v>0.53333333333333333</v>
      </c>
    </row>
    <row r="23" spans="6:14">
      <c r="F23" s="57">
        <v>18</v>
      </c>
      <c r="G23">
        <v>0.56666666666666665</v>
      </c>
      <c r="H23">
        <v>-8.5658337306492666E-2</v>
      </c>
      <c r="I23">
        <v>-13.207018251348385</v>
      </c>
      <c r="J23">
        <v>-0.27955168311530043</v>
      </c>
      <c r="K23">
        <v>4.9292504235690593E-2</v>
      </c>
      <c r="L23">
        <f t="shared" si="0"/>
        <v>-63.453220711692772</v>
      </c>
      <c r="M23">
        <f t="shared" si="1"/>
        <v>-7.9316525889615965</v>
      </c>
      <c r="N23">
        <f t="shared" si="2"/>
        <v>0.56666666666666665</v>
      </c>
    </row>
    <row r="24" spans="6:14">
      <c r="F24" s="57">
        <v>19</v>
      </c>
      <c r="G24">
        <v>0.6</v>
      </c>
      <c r="H24">
        <v>-0.10452183114710857</v>
      </c>
      <c r="I24">
        <v>-14.458857543415151</v>
      </c>
      <c r="J24">
        <v>-0.26359713811572677</v>
      </c>
      <c r="K24">
        <v>3.2294562648081673E-17</v>
      </c>
      <c r="L24">
        <f t="shared" si="0"/>
        <v>-67.735459385011978</v>
      </c>
      <c r="M24">
        <f t="shared" si="1"/>
        <v>-8.4669324231264973</v>
      </c>
      <c r="N24">
        <f t="shared" si="2"/>
        <v>0.6</v>
      </c>
    </row>
    <row r="25" spans="6:14">
      <c r="F25" s="57">
        <v>20</v>
      </c>
      <c r="G25">
        <v>0.6333333333333333</v>
      </c>
      <c r="H25">
        <v>-0.12489112578788397</v>
      </c>
      <c r="I25">
        <v>-15.44240261494029</v>
      </c>
      <c r="J25">
        <v>-0.2410583547587111</v>
      </c>
      <c r="K25">
        <v>-4.250509186915348E-2</v>
      </c>
      <c r="L25">
        <f t="shared" si="0"/>
        <v>-71.223129862796938</v>
      </c>
      <c r="M25">
        <f t="shared" si="1"/>
        <v>-8.9028912328496173</v>
      </c>
      <c r="N25">
        <f t="shared" si="2"/>
        <v>0.6333333333333333</v>
      </c>
    </row>
    <row r="26" spans="6:14">
      <c r="F26" s="57">
        <v>21</v>
      </c>
      <c r="G26">
        <v>0.66666666666666663</v>
      </c>
      <c r="H26">
        <v>-0.14657087121212081</v>
      </c>
      <c r="I26">
        <v>-16.112130486048564</v>
      </c>
      <c r="J26">
        <v>-0.21359278771628012</v>
      </c>
      <c r="K26">
        <v>-7.7741416982665693E-2</v>
      </c>
      <c r="L26">
        <f t="shared" si="0"/>
        <v>-73.71925263551698</v>
      </c>
      <c r="M26">
        <f t="shared" si="1"/>
        <v>-9.2149065794396225</v>
      </c>
      <c r="N26">
        <f t="shared" si="2"/>
        <v>0.66666666666666663</v>
      </c>
    </row>
    <row r="27" spans="6:14">
      <c r="F27" s="57">
        <v>22</v>
      </c>
      <c r="G27">
        <v>0.7</v>
      </c>
      <c r="H27">
        <v>-0.16933266762025714</v>
      </c>
      <c r="I27">
        <v>-16.427540987524072</v>
      </c>
      <c r="J27">
        <v>-0.18279379005690341</v>
      </c>
      <c r="K27">
        <v>-0.10553604389554515</v>
      </c>
      <c r="L27">
        <f t="shared" si="0"/>
        <v>-75.034280126382754</v>
      </c>
      <c r="M27">
        <f t="shared" si="1"/>
        <v>-9.3792850157978442</v>
      </c>
      <c r="N27">
        <f t="shared" si="2"/>
        <v>0.7</v>
      </c>
    </row>
    <row r="28" spans="6:14">
      <c r="F28" s="57">
        <v>23</v>
      </c>
      <c r="G28">
        <v>0.73333333333333328</v>
      </c>
      <c r="H28">
        <v>-0.19291854014181636</v>
      </c>
      <c r="I28">
        <v>-16.35396382432512</v>
      </c>
      <c r="J28">
        <v>-0.15014636096907569</v>
      </c>
      <c r="K28">
        <v>-0.12598775611176202</v>
      </c>
      <c r="L28">
        <f t="shared" si="0"/>
        <v>-74.991666215083669</v>
      </c>
      <c r="M28">
        <f t="shared" si="1"/>
        <v>-9.3739582768854586</v>
      </c>
      <c r="N28">
        <f t="shared" si="2"/>
        <v>0.73333333333333328</v>
      </c>
    </row>
    <row r="29" spans="6:14">
      <c r="F29" s="57">
        <v>24</v>
      </c>
      <c r="G29">
        <v>0.76666666666666661</v>
      </c>
      <c r="H29">
        <v>-0.21704493172088798</v>
      </c>
      <c r="I29">
        <v>-15.86328042418935</v>
      </c>
      <c r="J29">
        <v>-0.11699259643234362</v>
      </c>
      <c r="K29">
        <v>-0.13942634710517002</v>
      </c>
      <c r="L29">
        <f t="shared" si="0"/>
        <v>-73.43321457805753</v>
      </c>
      <c r="M29">
        <f t="shared" si="1"/>
        <v>-9.1791518222571913</v>
      </c>
      <c r="N29">
        <f t="shared" si="2"/>
        <v>0.76666666666666661</v>
      </c>
    </row>
    <row r="30" spans="6:14">
      <c r="F30" s="57">
        <v>25</v>
      </c>
      <c r="G30">
        <v>0.79999999999999993</v>
      </c>
      <c r="H30">
        <v>-0.24140715764828341</v>
      </c>
      <c r="I30">
        <v>-14.934548915651517</v>
      </c>
      <c r="J30">
        <v>-8.4506657703032978E-2</v>
      </c>
      <c r="K30">
        <v>-0.14636982471948509</v>
      </c>
      <c r="L30">
        <f t="shared" si="0"/>
        <v>-70.224067625545857</v>
      </c>
      <c r="M30">
        <f t="shared" si="1"/>
        <v>-8.7780084531932321</v>
      </c>
      <c r="N30">
        <f t="shared" si="2"/>
        <v>0.79999999999999993</v>
      </c>
    </row>
    <row r="31" spans="6:14">
      <c r="F31" s="57">
        <v>26</v>
      </c>
      <c r="G31">
        <v>0.83333333333333326</v>
      </c>
      <c r="H31">
        <v>-0.26568425816856595</v>
      </c>
      <c r="I31">
        <v>-13.554521916005447</v>
      </c>
      <c r="J31">
        <v>-5.3678780910227646E-2</v>
      </c>
      <c r="K31">
        <v>-0.14748123845470199</v>
      </c>
      <c r="L31">
        <f t="shared" si="0"/>
        <v>-65.257213308521216</v>
      </c>
      <c r="M31">
        <f t="shared" si="1"/>
        <v>-8.157151663565152</v>
      </c>
      <c r="N31">
        <f t="shared" si="2"/>
        <v>0.83333333333333326</v>
      </c>
    </row>
    <row r="32" spans="6:14">
      <c r="F32" s="57">
        <v>27</v>
      </c>
      <c r="G32">
        <v>0.86666666666666659</v>
      </c>
      <c r="H32">
        <v>-0.28954417940349769</v>
      </c>
      <c r="I32">
        <v>-11.718048297055523</v>
      </c>
      <c r="J32">
        <v>-2.530761551459006E-2</v>
      </c>
      <c r="K32">
        <v>-0.14352661976576969</v>
      </c>
      <c r="L32">
        <f t="shared" si="0"/>
        <v>-58.457404378820669</v>
      </c>
      <c r="M32">
        <f t="shared" si="1"/>
        <v>-7.3071755473525837</v>
      </c>
      <c r="N32">
        <f t="shared" si="2"/>
        <v>0.86666666666666659</v>
      </c>
    </row>
    <row r="33" spans="6:14">
      <c r="F33" s="57">
        <v>28</v>
      </c>
      <c r="G33">
        <v>0.89999999999999991</v>
      </c>
      <c r="H33">
        <v>-0.3126492075928779</v>
      </c>
      <c r="I33">
        <v>-9.4283517151940437</v>
      </c>
      <c r="J33">
        <v>-1.4507274996755702E-16</v>
      </c>
      <c r="K33">
        <v>-0.13533528323661273</v>
      </c>
      <c r="L33">
        <f t="shared" si="0"/>
        <v>-49.784403211576084</v>
      </c>
      <c r="M33">
        <f t="shared" si="1"/>
        <v>-6.2230504014470105</v>
      </c>
      <c r="N33">
        <f t="shared" si="2"/>
        <v>0.89999999999999991</v>
      </c>
    </row>
    <row r="34" spans="6:14">
      <c r="F34" s="57">
        <v>29</v>
      </c>
      <c r="G34">
        <v>0.93333333333333324</v>
      </c>
      <c r="H34">
        <v>-0.33466157743466651</v>
      </c>
      <c r="I34">
        <v>-6.6971804208711223</v>
      </c>
      <c r="J34">
        <v>2.182284181167642E-2</v>
      </c>
      <c r="K34">
        <v>-0.12376348601895396</v>
      </c>
      <c r="L34">
        <f t="shared" si="0"/>
        <v>-39.235484481500436</v>
      </c>
      <c r="M34">
        <f t="shared" si="1"/>
        <v>-4.9044355601875544</v>
      </c>
      <c r="N34">
        <f t="shared" si="2"/>
        <v>0.93333333333333324</v>
      </c>
    </row>
    <row r="35" spans="6:14">
      <c r="F35" s="57">
        <v>30</v>
      </c>
      <c r="G35">
        <v>0.96666666666666656</v>
      </c>
      <c r="H35">
        <v>-0.32666607905178563</v>
      </c>
      <c r="I35">
        <v>-3.2596106314591955</v>
      </c>
      <c r="J35">
        <v>3.9913774336751591E-2</v>
      </c>
      <c r="K35">
        <v>-0.10966219371543259</v>
      </c>
      <c r="L35">
        <f t="shared" si="0"/>
        <v>-24.309169671683808</v>
      </c>
      <c r="M35">
        <f t="shared" si="1"/>
        <v>-3.038646208960476</v>
      </c>
      <c r="N35">
        <f t="shared" si="2"/>
        <v>0.96666666666666656</v>
      </c>
    </row>
    <row r="36" spans="6:14">
      <c r="F36" s="57">
        <v>31</v>
      </c>
      <c r="G36">
        <v>0.99999999999999989</v>
      </c>
      <c r="H36">
        <v>-0.30969709469696982</v>
      </c>
      <c r="I36">
        <v>-2.0587786927623491E-13</v>
      </c>
      <c r="J36">
        <v>5.4184011610947887E-2</v>
      </c>
      <c r="K36">
        <v>-9.3849461068063869E-2</v>
      </c>
      <c r="L36">
        <f t="shared" si="0"/>
        <v>-9.8340459822488633</v>
      </c>
      <c r="M36">
        <f t="shared" si="1"/>
        <v>-1.2292557477811079</v>
      </c>
      <c r="N36">
        <f t="shared" si="2"/>
        <v>0.99999999999999989</v>
      </c>
    </row>
    <row r="37" spans="6:14">
      <c r="F37" s="57">
        <v>32</v>
      </c>
      <c r="G37">
        <v>1.0333333333333332</v>
      </c>
      <c r="H37">
        <v>-0.2910315572532623</v>
      </c>
      <c r="I37">
        <v>2.9040344833671616</v>
      </c>
      <c r="J37">
        <v>6.4684270776281763E-2</v>
      </c>
      <c r="K37">
        <v>-7.7087712081970475E-2</v>
      </c>
      <c r="L37">
        <f t="shared" si="0"/>
        <v>3.1107186241291824</v>
      </c>
      <c r="M37">
        <f t="shared" si="1"/>
        <v>0.3888398280161478</v>
      </c>
      <c r="N37">
        <f t="shared" si="2"/>
        <v>1.0333333333333332</v>
      </c>
    </row>
    <row r="38" spans="6:14">
      <c r="F38" s="57">
        <v>33</v>
      </c>
      <c r="G38">
        <v>1.0666666666666667</v>
      </c>
      <c r="H38">
        <v>-0.27097130699537875</v>
      </c>
      <c r="I38">
        <v>5.4226234924786523</v>
      </c>
      <c r="J38">
        <v>7.1583873447974553E-2</v>
      </c>
      <c r="K38">
        <v>-6.0066001808436575E-2</v>
      </c>
      <c r="L38">
        <f t="shared" si="0"/>
        <v>14.40882859516679</v>
      </c>
      <c r="M38">
        <f t="shared" si="1"/>
        <v>1.8011035743958488</v>
      </c>
      <c r="N38">
        <f t="shared" si="2"/>
        <v>1.0666666666666667</v>
      </c>
    </row>
    <row r="39" spans="6:14">
      <c r="F39" s="57">
        <v>34</v>
      </c>
      <c r="G39">
        <v>1.1000000000000001</v>
      </c>
      <c r="H39">
        <v>-0.24983132620583548</v>
      </c>
      <c r="I39">
        <v>7.533995147715661</v>
      </c>
      <c r="J39">
        <v>7.514877372078349E-2</v>
      </c>
      <c r="K39">
        <v>-4.3387164736964585E-2</v>
      </c>
      <c r="L39">
        <f t="shared" si="0"/>
        <v>23.975131437116087</v>
      </c>
      <c r="M39">
        <f t="shared" si="1"/>
        <v>2.9968914296395108</v>
      </c>
      <c r="N39">
        <f t="shared" si="2"/>
        <v>1.1000000000000001</v>
      </c>
    </row>
    <row r="40" spans="6:14">
      <c r="F40" s="57">
        <v>35</v>
      </c>
      <c r="G40">
        <v>1.1333333333333335</v>
      </c>
      <c r="H40">
        <v>-0.22793417283816977</v>
      </c>
      <c r="I40">
        <v>9.2246497628427928</v>
      </c>
      <c r="J40">
        <v>7.5719392558771803E-2</v>
      </c>
      <c r="K40">
        <v>-2.7559605048110624E-2</v>
      </c>
      <c r="L40">
        <f t="shared" si="0"/>
        <v>31.756375396271583</v>
      </c>
      <c r="M40">
        <f t="shared" si="1"/>
        <v>3.9695469245339479</v>
      </c>
      <c r="N40">
        <f t="shared" si="2"/>
        <v>1.1333333333333335</v>
      </c>
    </row>
    <row r="41" spans="6:14">
      <c r="F41" s="57">
        <v>36</v>
      </c>
      <c r="G41">
        <v>1.166666666666667</v>
      </c>
      <c r="H41">
        <v>-0.20560437778814325</v>
      </c>
      <c r="I41">
        <v>10.489402209851004</v>
      </c>
      <c r="J41">
        <v>7.3689023624627731E-2</v>
      </c>
      <c r="K41">
        <v>-1.299336304708529E-2</v>
      </c>
      <c r="L41">
        <f t="shared" si="0"/>
        <v>37.731567906242198</v>
      </c>
      <c r="M41">
        <f t="shared" si="1"/>
        <v>4.7164459882802747</v>
      </c>
      <c r="N41">
        <f t="shared" si="2"/>
        <v>1.166666666666667</v>
      </c>
    </row>
    <row r="42" spans="6:14">
      <c r="F42" s="57">
        <v>37</v>
      </c>
      <c r="G42">
        <v>1.2000000000000004</v>
      </c>
      <c r="H42">
        <v>-0.18316288982288598</v>
      </c>
      <c r="I42">
        <v>11.331292593972398</v>
      </c>
      <c r="J42">
        <v>6.9483451222801487E-2</v>
      </c>
      <c r="K42">
        <v>1.6811559712566895E-16</v>
      </c>
      <c r="L42">
        <f t="shared" si="0"/>
        <v>41.911910948592947</v>
      </c>
      <c r="M42">
        <f t="shared" si="1"/>
        <v>5.2389888685741184</v>
      </c>
      <c r="N42">
        <f t="shared" si="2"/>
        <v>1.2000000000000004</v>
      </c>
    </row>
    <row r="43" spans="6:14">
      <c r="F43" s="57">
        <v>38</v>
      </c>
      <c r="G43">
        <v>1.2333333333333338</v>
      </c>
      <c r="H43">
        <v>-0.16092165093681038</v>
      </c>
      <c r="I43">
        <v>11.761367818608317</v>
      </c>
      <c r="J43">
        <v>6.354229243328173E-2</v>
      </c>
      <c r="K43">
        <v>1.120422057205505E-2</v>
      </c>
      <c r="L43">
        <f t="shared" si="0"/>
        <v>44.340295640315809</v>
      </c>
      <c r="M43">
        <f t="shared" si="1"/>
        <v>5.5425369550394761</v>
      </c>
      <c r="N43">
        <f t="shared" si="2"/>
        <v>1.2333333333333338</v>
      </c>
    </row>
    <row r="44" spans="6:14">
      <c r="F44" s="57">
        <v>39</v>
      </c>
      <c r="G44">
        <v>1.2666666666666673</v>
      </c>
      <c r="H44">
        <v>-0.13917838247515102</v>
      </c>
      <c r="I44">
        <v>11.798338461681647</v>
      </c>
      <c r="J44">
        <v>5.6302447564171236E-2</v>
      </c>
      <c r="K44">
        <v>2.0492415029692217E-2</v>
      </c>
      <c r="L44">
        <f t="shared" si="0"/>
        <v>45.090345537410307</v>
      </c>
      <c r="M44">
        <f t="shared" si="1"/>
        <v>5.6362931921762884</v>
      </c>
      <c r="N44">
        <f t="shared" si="2"/>
        <v>1.2666666666666673</v>
      </c>
    </row>
    <row r="45" spans="6:14">
      <c r="F45" s="57">
        <v>40</v>
      </c>
      <c r="G45">
        <v>1.3000000000000007</v>
      </c>
      <c r="H45">
        <v>-0.11821165882871715</v>
      </c>
      <c r="I45">
        <v>11.468117156028454</v>
      </c>
      <c r="J45">
        <v>4.818391992432651E-2</v>
      </c>
      <c r="K45">
        <v>2.7818999138921573E-2</v>
      </c>
      <c r="L45">
        <f t="shared" si="0"/>
        <v>44.26500609464216</v>
      </c>
      <c r="M45">
        <f t="shared" si="1"/>
        <v>5.5331257618302701</v>
      </c>
      <c r="N45">
        <f t="shared" si="2"/>
        <v>1.3000000000000007</v>
      </c>
    </row>
    <row r="46" spans="6:14">
      <c r="F46" s="57">
        <v>41</v>
      </c>
      <c r="G46">
        <v>1.3333333333333341</v>
      </c>
      <c r="H46">
        <v>-9.8276340909091098E-2</v>
      </c>
      <c r="I46">
        <v>10.803246343040797</v>
      </c>
      <c r="J46">
        <v>3.9578151049938982E-2</v>
      </c>
      <c r="K46">
        <v>3.3210011948682769E-2</v>
      </c>
      <c r="L46">
        <f t="shared" si="0"/>
        <v>41.994686198445024</v>
      </c>
      <c r="M46">
        <f t="shared" si="1"/>
        <v>5.249335774805628</v>
      </c>
      <c r="N46">
        <f t="shared" si="2"/>
        <v>1.3333333333333341</v>
      </c>
    </row>
    <row r="47" spans="6:14">
      <c r="F47" s="57">
        <v>42</v>
      </c>
      <c r="G47">
        <v>1.3666666666666676</v>
      </c>
      <c r="H47">
        <v>-7.9599436028216453E-2</v>
      </c>
      <c r="I47">
        <v>9.8422248283483409</v>
      </c>
      <c r="J47">
        <v>3.0838913600293713E-2</v>
      </c>
      <c r="K47">
        <v>3.6752386074852844E-2</v>
      </c>
      <c r="L47">
        <f t="shared" si="0"/>
        <v>38.434966438771497</v>
      </c>
      <c r="M47">
        <f t="shared" si="1"/>
        <v>4.8043708048464371</v>
      </c>
      <c r="N47">
        <f t="shared" si="2"/>
        <v>1.3666666666666676</v>
      </c>
    </row>
    <row r="48" spans="6:14">
      <c r="F48" s="57">
        <v>43</v>
      </c>
      <c r="G48">
        <v>1.400000000000001</v>
      </c>
      <c r="H48">
        <v>-6.2376444309300699E-2</v>
      </c>
      <c r="I48">
        <v>8.6287439899859333</v>
      </c>
      <c r="J48">
        <v>2.2275713122244578E-2</v>
      </c>
      <c r="K48">
        <v>3.8582666902556864E-2</v>
      </c>
      <c r="L48">
        <f t="shared" si="0"/>
        <v>33.763897554825796</v>
      </c>
      <c r="M48">
        <f t="shared" si="1"/>
        <v>4.2204871943532245</v>
      </c>
      <c r="N48">
        <f t="shared" si="2"/>
        <v>1.400000000000001</v>
      </c>
    </row>
    <row r="49" spans="6:14">
      <c r="F49" s="57">
        <v>44</v>
      </c>
      <c r="G49">
        <v>1.4333333333333345</v>
      </c>
      <c r="H49">
        <v>-4.676824443838349E-2</v>
      </c>
      <c r="I49">
        <v>7.2108457542337714</v>
      </c>
      <c r="J49">
        <v>1.4149573025476833E-2</v>
      </c>
      <c r="K49">
        <v>3.8875632382422483E-2</v>
      </c>
      <c r="L49">
        <f t="shared" si="0"/>
        <v>28.178921036875291</v>
      </c>
      <c r="M49">
        <f t="shared" si="1"/>
        <v>3.5223651296094114</v>
      </c>
      <c r="N49">
        <f t="shared" si="2"/>
        <v>1.4333333333333345</v>
      </c>
    </row>
    <row r="50" spans="6:14">
      <c r="F50" s="57">
        <v>45</v>
      </c>
      <c r="G50">
        <v>1.4666666666666679</v>
      </c>
      <c r="H50">
        <v>-3.2898563529740181E-2</v>
      </c>
      <c r="I50">
        <v>5.6400155452675538</v>
      </c>
      <c r="J50">
        <v>6.6710150221788575E-3</v>
      </c>
      <c r="K50">
        <v>3.7833206213680935E-2</v>
      </c>
      <c r="L50">
        <f t="shared" si="0"/>
        <v>21.893451965130577</v>
      </c>
      <c r="M50">
        <f t="shared" si="1"/>
        <v>2.7366814956413221</v>
      </c>
      <c r="N50">
        <f t="shared" si="2"/>
        <v>1.4666666666666679</v>
      </c>
    </row>
    <row r="51" spans="6:14">
      <c r="F51" s="57">
        <v>46</v>
      </c>
      <c r="G51">
        <v>1.5000000000000013</v>
      </c>
      <c r="H51">
        <v>-2.0852067234848337E-2</v>
      </c>
      <c r="I51">
        <v>3.9702243174036043</v>
      </c>
      <c r="J51">
        <v>-2.7423735486254629E-16</v>
      </c>
      <c r="K51">
        <v>3.5673993347252297E-2</v>
      </c>
      <c r="L51">
        <f t="shared" si="0"/>
        <v>15.133171610970248</v>
      </c>
      <c r="M51">
        <f t="shared" si="1"/>
        <v>1.891646451371281</v>
      </c>
      <c r="N51">
        <f t="shared" si="2"/>
        <v>1.5000000000000013</v>
      </c>
    </row>
    <row r="52" spans="6:14">
      <c r="F52" s="57">
        <v>47</v>
      </c>
      <c r="G52">
        <v>1.5333333333333348</v>
      </c>
      <c r="H52">
        <v>-1.019757254707219E-2</v>
      </c>
      <c r="I52">
        <v>2.1563799995370165</v>
      </c>
      <c r="J52">
        <v>-5.7524386471103353E-3</v>
      </c>
      <c r="K52">
        <v>3.2623700717821877E-2</v>
      </c>
      <c r="L52">
        <f t="shared" si="0"/>
        <v>7.7063095626174603</v>
      </c>
      <c r="M52">
        <f t="shared" si="1"/>
        <v>0.96328869532718253</v>
      </c>
      <c r="N52">
        <f t="shared" si="2"/>
        <v>1.5333333333333348</v>
      </c>
    </row>
    <row r="53" spans="6:14">
      <c r="F53" s="57">
        <v>48</v>
      </c>
      <c r="G53">
        <v>1.5666666666666682</v>
      </c>
      <c r="H53">
        <v>-4.5730137130872307E-3</v>
      </c>
      <c r="I53">
        <v>1.0752246762159861</v>
      </c>
      <c r="J53">
        <v>-1.0521156686564875E-2</v>
      </c>
      <c r="K53">
        <v>2.890664042288027E-2</v>
      </c>
      <c r="L53">
        <f t="shared" si="0"/>
        <v>3.3375522865907965</v>
      </c>
      <c r="M53">
        <f t="shared" si="1"/>
        <v>0.41719403582384956</v>
      </c>
      <c r="N53">
        <f t="shared" si="2"/>
        <v>1.5666666666666682</v>
      </c>
    </row>
    <row r="54" spans="6:14">
      <c r="F54" s="57">
        <v>49</v>
      </c>
      <c r="G54">
        <v>1.6000000000000016</v>
      </c>
      <c r="H54">
        <v>-1.3732328599120151E-3</v>
      </c>
      <c r="I54">
        <v>0.35987284299930483</v>
      </c>
      <c r="J54">
        <v>-1.4282750392275379E-2</v>
      </c>
      <c r="K54">
        <v>2.4738449351244713E-2</v>
      </c>
      <c r="L54">
        <f t="shared" si="0"/>
        <v>0.5023944977395659</v>
      </c>
      <c r="M54">
        <f t="shared" si="1"/>
        <v>6.2799312217445738E-2</v>
      </c>
      <c r="N54">
        <f t="shared" si="2"/>
        <v>1.6000000000000016</v>
      </c>
    </row>
    <row r="55" spans="6:14">
      <c r="F55" s="57">
        <v>50</v>
      </c>
      <c r="G55">
        <v>1.6333333333333351</v>
      </c>
      <c r="H55">
        <v>-9.6564587189669344E-5</v>
      </c>
      <c r="I55">
        <v>2.8311733030808032E-2</v>
      </c>
      <c r="J55">
        <v>-1.7050588657730733E-2</v>
      </c>
      <c r="K55">
        <v>2.0320100288696297E-2</v>
      </c>
      <c r="L55">
        <f t="shared" si="0"/>
        <v>-0.70579701401483219</v>
      </c>
      <c r="M55">
        <f t="shared" si="1"/>
        <v>-8.8224626751854024E-2</v>
      </c>
      <c r="N55">
        <f t="shared" si="2"/>
        <v>1.6333333333333351</v>
      </c>
    </row>
    <row r="56" spans="6:14">
      <c r="F56" s="57">
        <v>51</v>
      </c>
      <c r="G56">
        <v>1.6666666666666685</v>
      </c>
      <c r="H56">
        <v>-1.8407556273902336E-4</v>
      </c>
      <c r="I56">
        <v>6.0704752484926114E-2</v>
      </c>
      <c r="J56">
        <v>-1.8869304176124532E-2</v>
      </c>
      <c r="K56">
        <v>1.5833226174757704E-2</v>
      </c>
      <c r="L56">
        <f t="shared" si="0"/>
        <v>-0.35821761183655459</v>
      </c>
      <c r="M56">
        <f t="shared" si="1"/>
        <v>-4.4777201479569324E-2</v>
      </c>
      <c r="N56">
        <f t="shared" si="2"/>
        <v>1.6666666666666685</v>
      </c>
    </row>
    <row r="57" spans="6:14">
      <c r="F57" s="57">
        <v>52</v>
      </c>
      <c r="G57">
        <v>1.700000000000002</v>
      </c>
      <c r="H57">
        <v>-1.0699591266742385E-3</v>
      </c>
      <c r="I57">
        <v>0.39982250451972362</v>
      </c>
      <c r="J57">
        <v>-1.9809001685704902E-2</v>
      </c>
      <c r="K57">
        <v>1.1436732455619188E-2</v>
      </c>
      <c r="L57">
        <f t="shared" si="0"/>
        <v>1.3091759107687704</v>
      </c>
      <c r="M57">
        <f t="shared" si="1"/>
        <v>0.1636469888460963</v>
      </c>
      <c r="N57">
        <f t="shared" si="2"/>
        <v>1.700000000000002</v>
      </c>
    </row>
    <row r="58" spans="6:14">
      <c r="F58" s="57">
        <v>53</v>
      </c>
      <c r="G58">
        <v>1.7333333333333354</v>
      </c>
      <c r="H58">
        <v>-2.2374542569832353E-3</v>
      </c>
      <c r="I58">
        <v>0.95683478713193071</v>
      </c>
      <c r="J58">
        <v>-1.9959415178353493E-2</v>
      </c>
      <c r="K58">
        <v>7.2646330182814739E-3</v>
      </c>
      <c r="L58">
        <f t="shared" si="0"/>
        <v>3.9189924673846099</v>
      </c>
      <c r="M58">
        <f t="shared" si="1"/>
        <v>0.48987405842307624</v>
      </c>
      <c r="N58">
        <f t="shared" si="2"/>
        <v>1.7333333333333354</v>
      </c>
    </row>
    <row r="59" spans="6:14">
      <c r="F59" s="57">
        <v>54</v>
      </c>
      <c r="G59">
        <v>1.7666666666666688</v>
      </c>
      <c r="H59">
        <v>-3.2684552993482111E-3</v>
      </c>
      <c r="I59">
        <v>1.6211793160078241</v>
      </c>
      <c r="J59">
        <v>-1.9424215737993997E-2</v>
      </c>
      <c r="K59">
        <v>3.4250133137101193E-3</v>
      </c>
      <c r="L59">
        <f t="shared" si="0"/>
        <v>6.9940835760750222</v>
      </c>
      <c r="M59">
        <f t="shared" si="1"/>
        <v>0.87426044700937777</v>
      </c>
      <c r="N59">
        <f t="shared" si="2"/>
        <v>1.7666666666666688</v>
      </c>
    </row>
    <row r="60" spans="6:14">
      <c r="F60" s="57">
        <v>55</v>
      </c>
      <c r="G60">
        <v>1.8000000000000023</v>
      </c>
      <c r="H60">
        <v>-3.8772264390333675E-3</v>
      </c>
      <c r="I60">
        <v>2.2720142738843956</v>
      </c>
      <c r="J60">
        <v>-1.8315638888734085E-2</v>
      </c>
      <c r="K60">
        <v>-2.2101395985035693E-16</v>
      </c>
      <c r="L60">
        <f t="shared" si="0"/>
        <v>10.006922627263304</v>
      </c>
      <c r="M60">
        <f t="shared" si="1"/>
        <v>1.250865328407913</v>
      </c>
      <c r="N60">
        <f t="shared" si="2"/>
        <v>1.8000000000000023</v>
      </c>
    </row>
    <row r="61" spans="6:14">
      <c r="F61" s="57">
        <v>56</v>
      </c>
      <c r="G61">
        <v>1.8333333333333357</v>
      </c>
      <c r="H61">
        <v>-3.9246939944265896E-3</v>
      </c>
      <c r="I61">
        <v>2.7888122458588405</v>
      </c>
      <c r="J61">
        <v>-1.6749566434725565E-2</v>
      </c>
      <c r="K61">
        <v>-2.9534004776112432E-3</v>
      </c>
      <c r="L61">
        <f t="shared" si="0"/>
        <v>12.42599469772798</v>
      </c>
      <c r="M61">
        <f t="shared" si="1"/>
        <v>1.5532493372159974</v>
      </c>
      <c r="N61">
        <f t="shared" si="2"/>
        <v>1.8333333333333357</v>
      </c>
    </row>
    <row r="62" spans="6:14">
      <c r="F62" s="57">
        <v>57</v>
      </c>
      <c r="G62">
        <v>1.8666666666666691</v>
      </c>
      <c r="H62">
        <v>-3.4156871466679796E-3</v>
      </c>
      <c r="I62">
        <v>3.0596341360891341</v>
      </c>
      <c r="J62">
        <v>-1.4841164046826212E-2</v>
      </c>
      <c r="K62">
        <v>-5.4017419549066727E-3</v>
      </c>
      <c r="L62">
        <f t="shared" si="0"/>
        <v>13.752603428228886</v>
      </c>
      <c r="M62">
        <f t="shared" si="1"/>
        <v>1.7190754285286107</v>
      </c>
      <c r="N62">
        <f t="shared" si="2"/>
        <v>1.8666666666666691</v>
      </c>
    </row>
    <row r="63" spans="6:14">
      <c r="F63" s="57">
        <v>58</v>
      </c>
      <c r="G63">
        <v>1.9000000000000026</v>
      </c>
      <c r="H63">
        <v>-2.4845282067605728E-3</v>
      </c>
      <c r="I63">
        <v>2.986739501645844</v>
      </c>
      <c r="J63">
        <v>-1.2701143395249704E-2</v>
      </c>
      <c r="K63">
        <v>-7.3330085582636777E-3</v>
      </c>
      <c r="L63">
        <f t="shared" si="0"/>
        <v>13.546334993591055</v>
      </c>
      <c r="M63">
        <f t="shared" si="1"/>
        <v>1.6932918741988818</v>
      </c>
      <c r="N63">
        <f t="shared" si="2"/>
        <v>1.9000000000000026</v>
      </c>
    </row>
    <row r="64" spans="6:14">
      <c r="F64" s="57">
        <v>59</v>
      </c>
      <c r="G64">
        <v>1.933333333333336</v>
      </c>
      <c r="H64">
        <v>-1.3744776374111122E-3</v>
      </c>
      <c r="I64">
        <v>2.4899085135178503</v>
      </c>
      <c r="J64">
        <v>-1.0432687348675725E-2</v>
      </c>
      <c r="K64">
        <v>-8.7540641064619406E-3</v>
      </c>
      <c r="L64">
        <f t="shared" si="0"/>
        <v>11.440608902355802</v>
      </c>
      <c r="M64">
        <f t="shared" si="1"/>
        <v>1.4300761127944752</v>
      </c>
      <c r="N64">
        <f t="shared" si="2"/>
        <v>1.933333333333336</v>
      </c>
    </row>
    <row r="65" spans="6:14">
      <c r="F65" s="57">
        <v>60</v>
      </c>
      <c r="G65">
        <v>1.9666666666666694</v>
      </c>
      <c r="H65">
        <v>-4.1510621667290471E-4</v>
      </c>
      <c r="I65">
        <v>1.5080974602457982</v>
      </c>
      <c r="J65">
        <v>-8.1290493676354578E-3</v>
      </c>
      <c r="K65">
        <v>-9.6878237882555354E-3</v>
      </c>
      <c r="L65">
        <f t="shared" si="0"/>
        <v>7.1509050995574022</v>
      </c>
      <c r="M65">
        <f t="shared" si="1"/>
        <v>0.89386313744467527</v>
      </c>
      <c r="N65">
        <f t="shared" si="2"/>
        <v>1.9666666666666694</v>
      </c>
    </row>
    <row r="66" spans="6:14">
      <c r="F66" s="57">
        <v>61</v>
      </c>
      <c r="G66">
        <v>2.0000000000000027</v>
      </c>
      <c r="H66">
        <v>0</v>
      </c>
      <c r="I66">
        <v>1.1860542416793728E-13</v>
      </c>
      <c r="J66">
        <v>-5.8718142285105216E-3</v>
      </c>
      <c r="K66">
        <v>-1.0170280576386369E-2</v>
      </c>
      <c r="L66">
        <f t="shared" si="0"/>
        <v>0.4781094214234301</v>
      </c>
      <c r="M66">
        <f t="shared" si="1"/>
        <v>5.9763677677928763E-2</v>
      </c>
      <c r="N66">
        <f t="shared" si="2"/>
        <v>2.0000000000000027</v>
      </c>
    </row>
    <row r="67" spans="6:14">
      <c r="F67" s="57">
        <v>62</v>
      </c>
      <c r="G67">
        <v>2.0333333333333359</v>
      </c>
      <c r="H67">
        <v>-5.6593685174558797E-4</v>
      </c>
      <c r="I67">
        <v>-2.0560711800894724</v>
      </c>
      <c r="J67">
        <v>-3.729786955075096E-3</v>
      </c>
      <c r="K67">
        <v>-1.0247505438445634E-2</v>
      </c>
      <c r="L67">
        <f t="shared" si="0"/>
        <v>-8.6912251377025154</v>
      </c>
      <c r="M67">
        <f t="shared" si="1"/>
        <v>-1.0864031422128144</v>
      </c>
      <c r="N67">
        <f t="shared" si="2"/>
        <v>2.0333333333333359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D63"/>
  <sheetViews>
    <sheetView workbookViewId="0">
      <selection activeCell="G30" sqref="G30"/>
    </sheetView>
  </sheetViews>
  <sheetFormatPr defaultRowHeight="15"/>
  <cols>
    <col min="2" max="2" width="9.140625" style="64"/>
  </cols>
  <sheetData>
    <row r="2" spans="1:4">
      <c r="B2" s="64" t="s">
        <v>61</v>
      </c>
      <c r="C2" t="s">
        <v>63</v>
      </c>
      <c r="D2" s="63" t="s">
        <v>0</v>
      </c>
    </row>
    <row r="3" spans="1:4">
      <c r="A3">
        <v>1</v>
      </c>
      <c r="B3" s="64">
        <v>-0.02</v>
      </c>
      <c r="C3">
        <v>0</v>
      </c>
      <c r="D3">
        <v>0</v>
      </c>
    </row>
    <row r="4" spans="1:4">
      <c r="A4">
        <v>2</v>
      </c>
      <c r="B4" s="64">
        <v>-1.2E-2</v>
      </c>
      <c r="C4" s="65">
        <v>-1.0790000000000001E-3</v>
      </c>
      <c r="D4">
        <v>3.3333333333333333E-2</v>
      </c>
    </row>
    <row r="5" spans="1:4">
      <c r="A5">
        <v>3</v>
      </c>
      <c r="B5" s="65">
        <v>-6.4809999999999998E-3</v>
      </c>
      <c r="C5" s="65">
        <v>-4.3379999999999998E-3</v>
      </c>
      <c r="D5">
        <v>6.6666666666666666E-2</v>
      </c>
    </row>
    <row r="6" spans="1:4">
      <c r="A6">
        <v>4</v>
      </c>
      <c r="B6" s="65">
        <v>-3.2420000000000001E-3</v>
      </c>
      <c r="C6" s="65">
        <v>-9.8440000000000003E-3</v>
      </c>
      <c r="D6">
        <v>0.1</v>
      </c>
    </row>
    <row r="7" spans="1:4">
      <c r="A7">
        <v>5</v>
      </c>
      <c r="B7" s="65">
        <v>-2.2279999999999999E-3</v>
      </c>
      <c r="C7">
        <v>-1.7999999999999999E-2</v>
      </c>
      <c r="D7">
        <v>0.13333333333333333</v>
      </c>
    </row>
    <row r="8" spans="1:4">
      <c r="A8">
        <v>6</v>
      </c>
      <c r="B8" s="65">
        <v>-3.418E-3</v>
      </c>
      <c r="C8">
        <v>-2.8000000000000001E-2</v>
      </c>
      <c r="D8">
        <v>0.16666666666666666</v>
      </c>
    </row>
    <row r="9" spans="1:4">
      <c r="A9">
        <v>7</v>
      </c>
      <c r="B9" s="65">
        <v>-6.8380000000000003E-3</v>
      </c>
      <c r="C9">
        <v>-4.1000000000000002E-2</v>
      </c>
      <c r="D9">
        <v>0.19999999999999998</v>
      </c>
    </row>
    <row r="10" spans="1:4">
      <c r="A10">
        <v>8</v>
      </c>
      <c r="B10" s="64">
        <v>-1.2999999999999999E-2</v>
      </c>
      <c r="C10">
        <v>-5.3999999999999999E-2</v>
      </c>
      <c r="D10">
        <v>0.23333333333333331</v>
      </c>
    </row>
    <row r="11" spans="1:4">
      <c r="A11">
        <v>9</v>
      </c>
      <c r="B11" s="64">
        <v>-2.1000000000000001E-2</v>
      </c>
      <c r="C11">
        <v>-6.8000000000000005E-2</v>
      </c>
      <c r="D11">
        <v>0.26666666666666666</v>
      </c>
    </row>
    <row r="12" spans="1:4">
      <c r="A12">
        <v>10</v>
      </c>
      <c r="B12" s="64">
        <v>-3.1E-2</v>
      </c>
      <c r="C12">
        <v>-8.1000000000000003E-2</v>
      </c>
      <c r="D12">
        <v>0.3</v>
      </c>
    </row>
    <row r="13" spans="1:4">
      <c r="A13">
        <v>11</v>
      </c>
      <c r="B13" s="64">
        <v>-4.2000000000000003E-2</v>
      </c>
      <c r="C13">
        <v>-9.4E-2</v>
      </c>
      <c r="D13">
        <v>0.33333333333333331</v>
      </c>
    </row>
    <row r="14" spans="1:4">
      <c r="A14">
        <v>12</v>
      </c>
      <c r="B14" s="64">
        <v>-5.5E-2</v>
      </c>
      <c r="C14">
        <v>-0.108</v>
      </c>
      <c r="D14">
        <v>0.36666666666666664</v>
      </c>
    </row>
    <row r="15" spans="1:4">
      <c r="A15">
        <v>13</v>
      </c>
      <c r="B15" s="64">
        <v>-6.8000000000000005E-2</v>
      </c>
      <c r="C15">
        <v>-0.121</v>
      </c>
      <c r="D15">
        <v>0.39999999999999997</v>
      </c>
    </row>
    <row r="16" spans="1:4">
      <c r="A16">
        <v>14</v>
      </c>
      <c r="B16" s="64">
        <v>-8.2000000000000003E-2</v>
      </c>
      <c r="C16">
        <v>-0.13400000000000001</v>
      </c>
      <c r="D16">
        <v>0.43333333333333329</v>
      </c>
    </row>
    <row r="17" spans="1:4">
      <c r="A17">
        <v>15</v>
      </c>
      <c r="B17" s="64">
        <v>-9.5000000000000001E-2</v>
      </c>
      <c r="C17">
        <v>-0.14799999999999999</v>
      </c>
      <c r="D17">
        <v>0.46666666666666662</v>
      </c>
    </row>
    <row r="18" spans="1:4">
      <c r="A18">
        <v>16</v>
      </c>
      <c r="B18" s="64">
        <v>-0.108</v>
      </c>
      <c r="C18">
        <v>-0.161</v>
      </c>
      <c r="D18">
        <v>0.49999999999999994</v>
      </c>
    </row>
    <row r="19" spans="1:4">
      <c r="A19">
        <v>17</v>
      </c>
      <c r="B19" s="64">
        <v>-0.122</v>
      </c>
      <c r="C19">
        <v>-0.17399999999999999</v>
      </c>
      <c r="D19">
        <v>0.53333333333333333</v>
      </c>
    </row>
    <row r="20" spans="1:4">
      <c r="A20">
        <v>18</v>
      </c>
      <c r="B20" s="64">
        <v>-0.13500000000000001</v>
      </c>
      <c r="C20">
        <v>-0.188</v>
      </c>
      <c r="D20">
        <v>0.56666666666666665</v>
      </c>
    </row>
    <row r="21" spans="1:4">
      <c r="A21">
        <v>19</v>
      </c>
      <c r="B21" s="64">
        <v>-0.14799999999999999</v>
      </c>
      <c r="C21">
        <v>-0.20100000000000001</v>
      </c>
      <c r="D21">
        <v>0.6</v>
      </c>
    </row>
    <row r="22" spans="1:4">
      <c r="A22">
        <v>20</v>
      </c>
      <c r="B22" s="64">
        <v>-0.16200000000000001</v>
      </c>
      <c r="C22">
        <v>-0.214</v>
      </c>
      <c r="D22">
        <v>0.6333333333333333</v>
      </c>
    </row>
    <row r="23" spans="1:4">
      <c r="A23">
        <v>21</v>
      </c>
      <c r="B23" s="64">
        <v>-0.17499999999999999</v>
      </c>
      <c r="C23">
        <v>-0.22800000000000001</v>
      </c>
      <c r="D23">
        <v>0.66666666666666663</v>
      </c>
    </row>
    <row r="24" spans="1:4">
      <c r="A24">
        <v>22</v>
      </c>
      <c r="B24" s="64">
        <v>-0.188</v>
      </c>
      <c r="C24">
        <v>-0.24099999999999999</v>
      </c>
      <c r="D24">
        <v>0.7</v>
      </c>
    </row>
    <row r="25" spans="1:4">
      <c r="A25">
        <v>23</v>
      </c>
      <c r="B25" s="64">
        <v>-0.20200000000000001</v>
      </c>
      <c r="C25">
        <v>-0.254</v>
      </c>
      <c r="D25">
        <v>0.73333333333333328</v>
      </c>
    </row>
    <row r="26" spans="1:4">
      <c r="A26">
        <v>24</v>
      </c>
      <c r="B26" s="64">
        <v>-0.215</v>
      </c>
      <c r="C26">
        <v>-0.26800000000000002</v>
      </c>
      <c r="D26">
        <v>0.76666666666666661</v>
      </c>
    </row>
    <row r="27" spans="1:4">
      <c r="A27">
        <v>25</v>
      </c>
      <c r="B27" s="64">
        <v>-0.22800000000000001</v>
      </c>
      <c r="C27">
        <v>-0.28100000000000003</v>
      </c>
      <c r="D27">
        <v>0.79999999999999993</v>
      </c>
    </row>
    <row r="28" spans="1:4">
      <c r="A28">
        <v>26</v>
      </c>
      <c r="B28" s="64">
        <v>-0.24199999999999999</v>
      </c>
      <c r="C28">
        <v>-0.29399999999999998</v>
      </c>
      <c r="D28">
        <v>0.83333333333333326</v>
      </c>
    </row>
    <row r="29" spans="1:4">
      <c r="A29">
        <v>27</v>
      </c>
      <c r="B29" s="64">
        <v>-0.255</v>
      </c>
      <c r="C29">
        <v>-0.308</v>
      </c>
      <c r="D29">
        <v>0.86666666666666659</v>
      </c>
    </row>
    <row r="30" spans="1:4">
      <c r="A30">
        <v>28</v>
      </c>
      <c r="B30" s="64">
        <v>-0.26800000000000002</v>
      </c>
      <c r="C30">
        <v>-0.32100000000000001</v>
      </c>
      <c r="D30">
        <v>0.89999999999999991</v>
      </c>
    </row>
    <row r="31" spans="1:4">
      <c r="A31">
        <v>29</v>
      </c>
      <c r="B31" s="64">
        <v>-0.28199999999999997</v>
      </c>
      <c r="C31">
        <v>-0.33400000000000002</v>
      </c>
      <c r="D31">
        <v>0.93333333333333324</v>
      </c>
    </row>
    <row r="32" spans="1:4">
      <c r="A32">
        <v>30</v>
      </c>
      <c r="B32" s="64">
        <v>-0.29499999999999998</v>
      </c>
      <c r="C32">
        <v>-0.34799999999999998</v>
      </c>
      <c r="D32">
        <v>0.96666666666666656</v>
      </c>
    </row>
    <row r="33" spans="1:4">
      <c r="A33">
        <v>31</v>
      </c>
      <c r="B33" s="64">
        <v>-0.308</v>
      </c>
      <c r="C33">
        <v>-0.36099999999999999</v>
      </c>
      <c r="D33">
        <v>0.99999999999999989</v>
      </c>
    </row>
    <row r="34" spans="1:4">
      <c r="A34">
        <v>32</v>
      </c>
      <c r="B34" s="64">
        <v>-0.32100000000000001</v>
      </c>
      <c r="C34">
        <v>-0.34799999999999998</v>
      </c>
      <c r="D34">
        <v>1.0333333333333332</v>
      </c>
    </row>
    <row r="35" spans="1:4">
      <c r="A35">
        <v>33</v>
      </c>
      <c r="B35" s="64">
        <v>-0.33400000000000002</v>
      </c>
      <c r="C35">
        <v>-0.33400000000000002</v>
      </c>
      <c r="D35">
        <v>1.0666666666666667</v>
      </c>
    </row>
    <row r="36" spans="1:4">
      <c r="A36">
        <v>34</v>
      </c>
      <c r="B36" s="64">
        <v>-0.34200000000000003</v>
      </c>
      <c r="C36">
        <v>-0.32100000000000001</v>
      </c>
      <c r="D36">
        <v>1.1000000000000001</v>
      </c>
    </row>
    <row r="37" spans="1:4">
      <c r="A37">
        <v>35</v>
      </c>
      <c r="B37" s="64">
        <v>-0.34499999999999997</v>
      </c>
      <c r="C37">
        <v>-0.308</v>
      </c>
      <c r="D37">
        <v>1.1333333333333335</v>
      </c>
    </row>
    <row r="38" spans="1:4">
      <c r="A38">
        <v>36</v>
      </c>
      <c r="B38" s="64">
        <v>-0.34200000000000003</v>
      </c>
      <c r="C38">
        <v>-0.29399999999999998</v>
      </c>
      <c r="D38">
        <v>1.166666666666667</v>
      </c>
    </row>
    <row r="39" spans="1:4">
      <c r="A39">
        <v>37</v>
      </c>
      <c r="B39" s="64">
        <v>-0.33300000000000002</v>
      </c>
      <c r="C39">
        <v>-0.28100000000000003</v>
      </c>
      <c r="D39">
        <v>1.2000000000000004</v>
      </c>
    </row>
    <row r="40" spans="1:4">
      <c r="A40">
        <v>38</v>
      </c>
      <c r="B40" s="64">
        <v>-0.32</v>
      </c>
      <c r="C40">
        <v>-0.26800000000000002</v>
      </c>
      <c r="D40">
        <v>1.2333333333333338</v>
      </c>
    </row>
    <row r="41" spans="1:4">
      <c r="A41">
        <v>39</v>
      </c>
      <c r="B41" s="64">
        <v>-0.307</v>
      </c>
      <c r="C41">
        <v>-0.254</v>
      </c>
      <c r="D41">
        <v>1.2666666666666673</v>
      </c>
    </row>
    <row r="42" spans="1:4">
      <c r="A42">
        <v>40</v>
      </c>
      <c r="B42" s="64">
        <v>-0.29399999999999998</v>
      </c>
      <c r="C42">
        <v>-0.24099999999999999</v>
      </c>
      <c r="D42">
        <v>1.3000000000000007</v>
      </c>
    </row>
    <row r="43" spans="1:4">
      <c r="A43">
        <v>41</v>
      </c>
      <c r="B43" s="64">
        <v>-0.28100000000000003</v>
      </c>
      <c r="C43">
        <v>-0.22800000000000001</v>
      </c>
      <c r="D43">
        <v>1.3333333333333341</v>
      </c>
    </row>
    <row r="44" spans="1:4">
      <c r="A44">
        <v>42</v>
      </c>
      <c r="B44" s="64">
        <v>-0.26700000000000002</v>
      </c>
      <c r="C44">
        <v>-0.214</v>
      </c>
      <c r="D44">
        <v>1.3666666666666676</v>
      </c>
    </row>
    <row r="45" spans="1:4">
      <c r="A45">
        <v>43</v>
      </c>
      <c r="B45" s="64">
        <v>-0.254</v>
      </c>
      <c r="C45">
        <v>-0.20100000000000001</v>
      </c>
      <c r="D45">
        <v>1.400000000000001</v>
      </c>
    </row>
    <row r="46" spans="1:4">
      <c r="A46">
        <v>44</v>
      </c>
      <c r="B46" s="64">
        <v>-0.24099999999999999</v>
      </c>
      <c r="C46">
        <v>-0.188</v>
      </c>
      <c r="D46">
        <v>1.4333333333333345</v>
      </c>
    </row>
    <row r="47" spans="1:4">
      <c r="A47">
        <v>45</v>
      </c>
      <c r="B47" s="64">
        <v>-0.22700000000000001</v>
      </c>
      <c r="C47">
        <v>-0.17399999999999999</v>
      </c>
      <c r="D47">
        <v>1.4666666666666679</v>
      </c>
    </row>
    <row r="48" spans="1:4">
      <c r="A48">
        <v>46</v>
      </c>
      <c r="B48" s="64">
        <v>-0.214</v>
      </c>
      <c r="C48">
        <v>-0.161</v>
      </c>
      <c r="D48">
        <v>1.5000000000000013</v>
      </c>
    </row>
    <row r="49" spans="1:4">
      <c r="A49">
        <v>47</v>
      </c>
      <c r="B49" s="64">
        <v>-0.20100000000000001</v>
      </c>
      <c r="C49">
        <v>-0.14799999999999999</v>
      </c>
      <c r="D49">
        <v>1.5333333333333348</v>
      </c>
    </row>
    <row r="50" spans="1:4">
      <c r="A50">
        <v>48</v>
      </c>
      <c r="B50" s="64">
        <v>-0.187</v>
      </c>
      <c r="C50">
        <v>-0.13400000000000001</v>
      </c>
      <c r="D50">
        <v>1.5666666666666682</v>
      </c>
    </row>
    <row r="51" spans="1:4">
      <c r="A51">
        <v>49</v>
      </c>
      <c r="B51" s="64">
        <v>-0.17399999999999999</v>
      </c>
      <c r="C51">
        <v>-0.121</v>
      </c>
      <c r="D51">
        <v>1.6000000000000016</v>
      </c>
    </row>
    <row r="52" spans="1:4">
      <c r="A52">
        <v>50</v>
      </c>
      <c r="B52" s="64">
        <v>-0.161</v>
      </c>
      <c r="C52">
        <v>-0.108</v>
      </c>
      <c r="D52">
        <v>1.6333333333333351</v>
      </c>
    </row>
    <row r="53" spans="1:4">
      <c r="A53">
        <v>51</v>
      </c>
      <c r="B53" s="64">
        <v>-0.14699999999999999</v>
      </c>
      <c r="C53">
        <v>-9.4E-2</v>
      </c>
      <c r="D53">
        <v>1.6666666666666685</v>
      </c>
    </row>
    <row r="54" spans="1:4">
      <c r="A54">
        <v>52</v>
      </c>
      <c r="B54" s="64">
        <v>-0.13400000000000001</v>
      </c>
      <c r="C54">
        <v>-8.1000000000000003E-2</v>
      </c>
      <c r="D54">
        <v>1.700000000000002</v>
      </c>
    </row>
    <row r="55" spans="1:4">
      <c r="A55">
        <v>53</v>
      </c>
      <c r="B55" s="64">
        <v>-0.121</v>
      </c>
      <c r="C55">
        <v>-6.8000000000000005E-2</v>
      </c>
      <c r="D55">
        <v>1.7333333333333354</v>
      </c>
    </row>
    <row r="56" spans="1:4">
      <c r="A56">
        <v>54</v>
      </c>
      <c r="B56" s="64">
        <v>-0.107</v>
      </c>
      <c r="C56">
        <v>-5.3999999999999999E-2</v>
      </c>
      <c r="D56">
        <v>1.7666666666666688</v>
      </c>
    </row>
    <row r="57" spans="1:4">
      <c r="A57">
        <v>55</v>
      </c>
      <c r="B57" s="64">
        <v>-9.4E-2</v>
      </c>
      <c r="C57">
        <v>-4.1000000000000002E-2</v>
      </c>
      <c r="D57">
        <v>1.8000000000000023</v>
      </c>
    </row>
    <row r="58" spans="1:4">
      <c r="A58">
        <v>56</v>
      </c>
      <c r="B58" s="64">
        <v>-8.1000000000000003E-2</v>
      </c>
      <c r="C58">
        <v>-2.5999999999999999E-2</v>
      </c>
      <c r="D58">
        <v>1.8333333333333357</v>
      </c>
    </row>
    <row r="59" spans="1:4">
      <c r="A59">
        <v>57</v>
      </c>
      <c r="B59" s="64">
        <v>-6.7000000000000004E-2</v>
      </c>
      <c r="C59">
        <v>-1.7000000000000001E-2</v>
      </c>
      <c r="D59">
        <v>1.8666666666666691</v>
      </c>
    </row>
    <row r="60" spans="1:4">
      <c r="A60">
        <v>58</v>
      </c>
      <c r="B60" s="64">
        <v>-5.3999999999999999E-2</v>
      </c>
      <c r="C60" s="65">
        <v>-9.5589999999999998E-3</v>
      </c>
      <c r="D60">
        <v>1.9000000000000026</v>
      </c>
    </row>
    <row r="61" spans="1:4">
      <c r="A61">
        <v>59</v>
      </c>
      <c r="B61" s="64">
        <v>-4.1000000000000002E-2</v>
      </c>
      <c r="C61" s="65">
        <v>-4.2820000000000002E-3</v>
      </c>
      <c r="D61">
        <v>1.933333333333336</v>
      </c>
    </row>
    <row r="62" spans="1:4">
      <c r="A62">
        <v>60</v>
      </c>
      <c r="B62" s="64">
        <v>-2.9000000000000001E-2</v>
      </c>
      <c r="C62" s="65">
        <v>-1.0759999999999999E-3</v>
      </c>
      <c r="D62">
        <v>1.9666666666666694</v>
      </c>
    </row>
    <row r="63" spans="1:4">
      <c r="A63">
        <v>61</v>
      </c>
      <c r="B63" s="64">
        <v>-1.9E-2</v>
      </c>
      <c r="C63">
        <v>0</v>
      </c>
      <c r="D63">
        <v>2.0000000000000027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E63"/>
  <sheetViews>
    <sheetView workbookViewId="0">
      <selection activeCell="H29" sqref="H29"/>
    </sheetView>
  </sheetViews>
  <sheetFormatPr defaultRowHeight="15"/>
  <sheetData>
    <row r="2" spans="2:5">
      <c r="C2" t="s">
        <v>64</v>
      </c>
      <c r="D2" t="s">
        <v>62</v>
      </c>
      <c r="E2" s="63" t="s">
        <v>0</v>
      </c>
    </row>
    <row r="3" spans="2:5">
      <c r="B3">
        <v>1</v>
      </c>
      <c r="C3">
        <v>0.26800000000000002</v>
      </c>
      <c r="D3" s="65">
        <v>-4.8470000000000002E-5</v>
      </c>
      <c r="E3">
        <v>0</v>
      </c>
    </row>
    <row r="4" spans="2:5">
      <c r="B4">
        <v>2</v>
      </c>
      <c r="C4">
        <v>0.32600000000000001</v>
      </c>
      <c r="D4">
        <v>6.7000000000000004E-2</v>
      </c>
      <c r="E4">
        <v>3.3333333333333333E-2</v>
      </c>
    </row>
    <row r="5" spans="2:5">
      <c r="B5">
        <v>3</v>
      </c>
      <c r="C5">
        <v>0.36699999999999999</v>
      </c>
      <c r="D5">
        <v>0.13400000000000001</v>
      </c>
      <c r="E5">
        <v>6.6666666666666666E-2</v>
      </c>
    </row>
    <row r="6" spans="2:5">
      <c r="B6">
        <v>4</v>
      </c>
      <c r="C6">
        <v>0.39</v>
      </c>
      <c r="D6">
        <v>0.2</v>
      </c>
      <c r="E6">
        <v>0.1</v>
      </c>
    </row>
    <row r="7" spans="2:5">
      <c r="B7">
        <v>5</v>
      </c>
      <c r="C7">
        <v>0.39800000000000002</v>
      </c>
      <c r="D7">
        <v>0.26100000000000001</v>
      </c>
      <c r="E7">
        <v>0.13333333333333333</v>
      </c>
    </row>
    <row r="8" spans="2:5">
      <c r="B8">
        <v>6</v>
      </c>
      <c r="C8">
        <v>0.4</v>
      </c>
      <c r="D8">
        <v>0.312</v>
      </c>
      <c r="E8">
        <v>0.16666666666666666</v>
      </c>
    </row>
    <row r="9" spans="2:5">
      <c r="B9">
        <v>7</v>
      </c>
      <c r="C9">
        <v>0.4</v>
      </c>
      <c r="D9">
        <v>0.35099999999999998</v>
      </c>
      <c r="E9">
        <v>0.19999999999999998</v>
      </c>
    </row>
    <row r="10" spans="2:5">
      <c r="B10">
        <v>8</v>
      </c>
      <c r="C10">
        <v>0.4</v>
      </c>
      <c r="D10">
        <v>0.377</v>
      </c>
      <c r="E10">
        <v>0.23333333333333331</v>
      </c>
    </row>
    <row r="11" spans="2:5">
      <c r="B11">
        <v>9</v>
      </c>
      <c r="C11">
        <v>0.4</v>
      </c>
      <c r="D11">
        <v>0.39100000000000001</v>
      </c>
      <c r="E11">
        <v>0.26666666666666666</v>
      </c>
    </row>
    <row r="12" spans="2:5">
      <c r="B12">
        <v>10</v>
      </c>
      <c r="C12">
        <v>0.4</v>
      </c>
      <c r="D12">
        <v>0.39700000000000002</v>
      </c>
      <c r="E12">
        <v>0.3</v>
      </c>
    </row>
    <row r="13" spans="2:5">
      <c r="B13">
        <v>11</v>
      </c>
      <c r="C13">
        <v>0.4</v>
      </c>
      <c r="D13">
        <v>0.39900000000000002</v>
      </c>
      <c r="E13">
        <v>0.33333333333333331</v>
      </c>
    </row>
    <row r="14" spans="2:5">
      <c r="B14">
        <v>12</v>
      </c>
      <c r="C14">
        <v>0.4</v>
      </c>
      <c r="D14">
        <v>0.4</v>
      </c>
      <c r="E14">
        <v>0.36666666666666664</v>
      </c>
    </row>
    <row r="15" spans="2:5">
      <c r="B15">
        <v>13</v>
      </c>
      <c r="C15">
        <v>0.4</v>
      </c>
      <c r="D15">
        <v>0.4</v>
      </c>
      <c r="E15">
        <v>0.39999999999999997</v>
      </c>
    </row>
    <row r="16" spans="2:5">
      <c r="B16">
        <v>14</v>
      </c>
      <c r="C16">
        <v>0.4</v>
      </c>
      <c r="D16">
        <v>0.4</v>
      </c>
      <c r="E16">
        <v>0.43333333333333329</v>
      </c>
    </row>
    <row r="17" spans="2:5">
      <c r="B17">
        <v>15</v>
      </c>
      <c r="C17">
        <v>0.4</v>
      </c>
      <c r="D17">
        <v>0.4</v>
      </c>
      <c r="E17">
        <v>0.46666666666666662</v>
      </c>
    </row>
    <row r="18" spans="2:5">
      <c r="B18">
        <v>16</v>
      </c>
      <c r="C18">
        <v>0.4</v>
      </c>
      <c r="D18">
        <v>0.4</v>
      </c>
      <c r="E18">
        <v>0.49999999999999994</v>
      </c>
    </row>
    <row r="19" spans="2:5">
      <c r="B19">
        <v>17</v>
      </c>
      <c r="C19">
        <v>0.4</v>
      </c>
      <c r="D19">
        <v>0.4</v>
      </c>
      <c r="E19">
        <v>0.53333333333333333</v>
      </c>
    </row>
    <row r="20" spans="2:5">
      <c r="B20">
        <v>18</v>
      </c>
      <c r="C20">
        <v>0.4</v>
      </c>
      <c r="D20">
        <v>0.4</v>
      </c>
      <c r="E20">
        <v>0.56666666666666665</v>
      </c>
    </row>
    <row r="21" spans="2:5">
      <c r="B21">
        <v>19</v>
      </c>
      <c r="C21">
        <v>0.4</v>
      </c>
      <c r="D21">
        <v>0.4</v>
      </c>
      <c r="E21">
        <v>0.6</v>
      </c>
    </row>
    <row r="22" spans="2:5">
      <c r="B22">
        <v>20</v>
      </c>
      <c r="C22">
        <v>0.4</v>
      </c>
      <c r="D22">
        <v>0.4</v>
      </c>
      <c r="E22">
        <v>0.6333333333333333</v>
      </c>
    </row>
    <row r="23" spans="2:5">
      <c r="B23">
        <v>21</v>
      </c>
      <c r="C23">
        <v>0.4</v>
      </c>
      <c r="D23">
        <v>0.4</v>
      </c>
      <c r="E23">
        <v>0.66666666666666663</v>
      </c>
    </row>
    <row r="24" spans="2:5">
      <c r="B24">
        <v>22</v>
      </c>
      <c r="C24">
        <v>0.4</v>
      </c>
      <c r="D24">
        <v>0.4</v>
      </c>
      <c r="E24">
        <v>0.7</v>
      </c>
    </row>
    <row r="25" spans="2:5">
      <c r="B25">
        <v>23</v>
      </c>
      <c r="C25">
        <v>0.4</v>
      </c>
      <c r="D25">
        <v>0.4</v>
      </c>
      <c r="E25">
        <v>0.73333333333333328</v>
      </c>
    </row>
    <row r="26" spans="2:5">
      <c r="B26">
        <v>24</v>
      </c>
      <c r="C26">
        <v>0.39200000000000002</v>
      </c>
      <c r="D26">
        <v>0.4</v>
      </c>
      <c r="E26">
        <v>0.76666666666666661</v>
      </c>
    </row>
    <row r="27" spans="2:5">
      <c r="B27">
        <v>25</v>
      </c>
      <c r="C27">
        <v>0.33300000000000002</v>
      </c>
      <c r="D27">
        <v>0.4</v>
      </c>
      <c r="E27">
        <v>0.79999999999999993</v>
      </c>
    </row>
    <row r="28" spans="2:5">
      <c r="B28">
        <v>26</v>
      </c>
      <c r="C28">
        <v>0.19900000000000001</v>
      </c>
      <c r="D28">
        <v>0.39600000000000002</v>
      </c>
      <c r="E28">
        <v>0.83333333333333326</v>
      </c>
    </row>
    <row r="29" spans="2:5">
      <c r="B29">
        <v>27</v>
      </c>
      <c r="C29" s="65">
        <v>8.0090000000000005E-3</v>
      </c>
      <c r="D29">
        <v>0.38200000000000001</v>
      </c>
      <c r="E29">
        <v>0.86666666666666659</v>
      </c>
    </row>
    <row r="30" spans="2:5">
      <c r="B30">
        <v>28</v>
      </c>
      <c r="C30">
        <v>-0.185</v>
      </c>
      <c r="D30">
        <v>0.34300000000000003</v>
      </c>
      <c r="E30">
        <v>0.89999999999999991</v>
      </c>
    </row>
    <row r="31" spans="2:5">
      <c r="B31">
        <v>29</v>
      </c>
      <c r="C31">
        <v>-0.32500000000000001</v>
      </c>
      <c r="D31">
        <v>0.26500000000000001</v>
      </c>
      <c r="E31">
        <v>0.93333333333333324</v>
      </c>
    </row>
    <row r="32" spans="2:5">
      <c r="B32">
        <v>30</v>
      </c>
      <c r="C32">
        <v>-0.38900000000000001</v>
      </c>
      <c r="D32">
        <v>0.14599999999999999</v>
      </c>
      <c r="E32">
        <v>0.96666666666666656</v>
      </c>
    </row>
    <row r="33" spans="2:5">
      <c r="B33">
        <v>31</v>
      </c>
      <c r="C33">
        <v>-0.4</v>
      </c>
      <c r="D33" s="65">
        <v>2.7369999999999998E-6</v>
      </c>
      <c r="E33">
        <v>0.99999999999999989</v>
      </c>
    </row>
    <row r="34" spans="2:5">
      <c r="B34">
        <v>32</v>
      </c>
      <c r="C34">
        <v>-0.4</v>
      </c>
      <c r="D34">
        <v>-0.14599999999999999</v>
      </c>
      <c r="E34">
        <v>1.0333333333333332</v>
      </c>
    </row>
    <row r="35" spans="2:5">
      <c r="B35">
        <v>33</v>
      </c>
      <c r="C35">
        <v>-0.4</v>
      </c>
      <c r="D35">
        <v>-0.26500000000000001</v>
      </c>
      <c r="E35">
        <v>1.0666666666666667</v>
      </c>
    </row>
    <row r="36" spans="2:5">
      <c r="B36">
        <v>34</v>
      </c>
      <c r="C36">
        <v>-0.4</v>
      </c>
      <c r="D36">
        <v>-0.34300000000000003</v>
      </c>
      <c r="E36">
        <v>1.1000000000000001</v>
      </c>
    </row>
    <row r="37" spans="2:5">
      <c r="B37">
        <v>35</v>
      </c>
      <c r="C37">
        <v>-0.4</v>
      </c>
      <c r="D37">
        <v>-0.38200000000000001</v>
      </c>
      <c r="E37">
        <v>1.1333333333333335</v>
      </c>
    </row>
    <row r="38" spans="2:5">
      <c r="B38">
        <v>36</v>
      </c>
      <c r="C38">
        <v>-0.4</v>
      </c>
      <c r="D38">
        <v>-0.39600000000000002</v>
      </c>
      <c r="E38">
        <v>1.166666666666667</v>
      </c>
    </row>
    <row r="39" spans="2:5">
      <c r="B39">
        <v>37</v>
      </c>
      <c r="C39">
        <v>-0.4</v>
      </c>
      <c r="D39">
        <v>-0.4</v>
      </c>
      <c r="E39">
        <v>1.2000000000000004</v>
      </c>
    </row>
    <row r="40" spans="2:5">
      <c r="B40">
        <v>38</v>
      </c>
      <c r="C40">
        <v>-0.4</v>
      </c>
      <c r="D40">
        <v>-0.4</v>
      </c>
      <c r="E40">
        <v>1.2333333333333338</v>
      </c>
    </row>
    <row r="41" spans="2:5">
      <c r="B41">
        <v>39</v>
      </c>
      <c r="C41">
        <v>-0.4</v>
      </c>
      <c r="D41">
        <v>-0.4</v>
      </c>
      <c r="E41">
        <v>1.2666666666666673</v>
      </c>
    </row>
    <row r="42" spans="2:5">
      <c r="B42">
        <v>40</v>
      </c>
      <c r="C42">
        <v>-0.4</v>
      </c>
      <c r="D42">
        <v>-0.4</v>
      </c>
      <c r="E42">
        <v>1.3000000000000007</v>
      </c>
    </row>
    <row r="43" spans="2:5">
      <c r="B43">
        <v>41</v>
      </c>
      <c r="C43">
        <v>-0.4</v>
      </c>
      <c r="D43">
        <v>-0.4</v>
      </c>
      <c r="E43">
        <v>1.3333333333333341</v>
      </c>
    </row>
    <row r="44" spans="2:5">
      <c r="B44">
        <v>42</v>
      </c>
      <c r="C44">
        <v>-0.4</v>
      </c>
      <c r="D44">
        <v>-0.4</v>
      </c>
      <c r="E44">
        <v>1.3666666666666676</v>
      </c>
    </row>
    <row r="45" spans="2:5">
      <c r="B45">
        <v>43</v>
      </c>
      <c r="C45">
        <v>-0.4</v>
      </c>
      <c r="D45">
        <v>-0.4</v>
      </c>
      <c r="E45">
        <v>1.400000000000001</v>
      </c>
    </row>
    <row r="46" spans="2:5">
      <c r="B46">
        <v>44</v>
      </c>
      <c r="C46">
        <v>-0.4</v>
      </c>
      <c r="D46">
        <v>-0.4</v>
      </c>
      <c r="E46">
        <v>1.4333333333333345</v>
      </c>
    </row>
    <row r="47" spans="2:5">
      <c r="B47">
        <v>45</v>
      </c>
      <c r="C47">
        <v>-0.4</v>
      </c>
      <c r="D47">
        <v>-0.4</v>
      </c>
      <c r="E47">
        <v>1.4666666666666679</v>
      </c>
    </row>
    <row r="48" spans="2:5">
      <c r="B48">
        <v>46</v>
      </c>
      <c r="C48">
        <v>-0.4</v>
      </c>
      <c r="D48">
        <v>-0.4</v>
      </c>
      <c r="E48">
        <v>1.5000000000000013</v>
      </c>
    </row>
    <row r="49" spans="2:5">
      <c r="B49">
        <v>47</v>
      </c>
      <c r="C49">
        <v>-0.4</v>
      </c>
      <c r="D49">
        <v>-0.4</v>
      </c>
      <c r="E49">
        <v>1.5333333333333348</v>
      </c>
    </row>
    <row r="50" spans="2:5">
      <c r="B50">
        <v>48</v>
      </c>
      <c r="C50">
        <v>-0.40100000000000002</v>
      </c>
      <c r="D50">
        <v>-0.4</v>
      </c>
      <c r="E50">
        <v>1.5666666666666682</v>
      </c>
    </row>
    <row r="51" spans="2:5">
      <c r="B51">
        <v>49</v>
      </c>
      <c r="C51">
        <v>-0.40400000000000003</v>
      </c>
      <c r="D51">
        <v>-0.4</v>
      </c>
      <c r="E51">
        <v>1.6000000000000016</v>
      </c>
    </row>
    <row r="52" spans="2:5">
      <c r="B52">
        <v>50</v>
      </c>
      <c r="C52">
        <v>-0.4</v>
      </c>
      <c r="D52">
        <v>-0.4</v>
      </c>
      <c r="E52">
        <v>1.6333333333333351</v>
      </c>
    </row>
    <row r="53" spans="2:5">
      <c r="B53">
        <v>51</v>
      </c>
      <c r="C53">
        <v>-0.377</v>
      </c>
      <c r="D53">
        <v>-0.40100000000000002</v>
      </c>
      <c r="E53">
        <v>1.6666666666666685</v>
      </c>
    </row>
    <row r="54" spans="2:5">
      <c r="B54">
        <v>52</v>
      </c>
      <c r="C54">
        <v>-0.33200000000000002</v>
      </c>
      <c r="D54">
        <v>-0.4</v>
      </c>
      <c r="E54">
        <v>1.700000000000002</v>
      </c>
    </row>
    <row r="55" spans="2:5">
      <c r="B55">
        <v>53</v>
      </c>
      <c r="C55">
        <v>-0.26900000000000002</v>
      </c>
      <c r="D55">
        <v>-0.39600000000000002</v>
      </c>
      <c r="E55">
        <v>1.7333333333333354</v>
      </c>
    </row>
    <row r="56" spans="2:5">
      <c r="B56">
        <v>54</v>
      </c>
      <c r="C56">
        <v>-0.19700000000000001</v>
      </c>
      <c r="D56">
        <v>-0.38200000000000001</v>
      </c>
      <c r="E56">
        <v>1.7666666666666688</v>
      </c>
    </row>
    <row r="57" spans="2:5">
      <c r="B57">
        <v>55</v>
      </c>
      <c r="C57">
        <v>-0.129</v>
      </c>
      <c r="D57">
        <v>-0.35599999999999998</v>
      </c>
      <c r="E57">
        <v>1.8000000000000023</v>
      </c>
    </row>
    <row r="58" spans="2:5">
      <c r="B58">
        <v>56</v>
      </c>
      <c r="C58">
        <v>-6.6000000000000003E-2</v>
      </c>
      <c r="D58">
        <v>-0.313</v>
      </c>
      <c r="E58">
        <v>1.8333333333333357</v>
      </c>
    </row>
    <row r="59" spans="2:5">
      <c r="B59">
        <v>57</v>
      </c>
      <c r="C59" s="65">
        <v>-2.5360000000000001E-3</v>
      </c>
      <c r="D59">
        <v>-0.25800000000000001</v>
      </c>
      <c r="E59">
        <v>1.8666666666666691</v>
      </c>
    </row>
    <row r="60" spans="2:5">
      <c r="B60">
        <v>58</v>
      </c>
      <c r="C60">
        <v>6.0999999999999999E-2</v>
      </c>
      <c r="D60">
        <v>-0.19500000000000001</v>
      </c>
      <c r="E60">
        <v>1.9000000000000026</v>
      </c>
    </row>
    <row r="61" spans="2:5">
      <c r="B61">
        <v>59</v>
      </c>
      <c r="C61">
        <v>0.123</v>
      </c>
      <c r="D61">
        <v>-0.129</v>
      </c>
      <c r="E61">
        <v>1.933333333333336</v>
      </c>
    </row>
    <row r="62" spans="2:5">
      <c r="B62">
        <v>60</v>
      </c>
      <c r="C62">
        <v>0.183</v>
      </c>
      <c r="D62">
        <v>-6.4000000000000001E-2</v>
      </c>
      <c r="E62">
        <v>1.9666666666666694</v>
      </c>
    </row>
    <row r="63" spans="2:5">
      <c r="B63">
        <v>61</v>
      </c>
      <c r="C63">
        <v>0.24</v>
      </c>
      <c r="D63" s="65">
        <v>-4.2180000000000001E-4</v>
      </c>
      <c r="E63">
        <v>2.0000000000000027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F63"/>
  <sheetViews>
    <sheetView workbookViewId="0">
      <selection activeCell="L6" sqref="L6"/>
    </sheetView>
  </sheetViews>
  <sheetFormatPr defaultRowHeight="15"/>
  <sheetData>
    <row r="2" spans="2:6">
      <c r="C2" s="64" t="s">
        <v>61</v>
      </c>
      <c r="D2" t="s">
        <v>63</v>
      </c>
      <c r="E2" s="63" t="s">
        <v>0</v>
      </c>
      <c r="F2" t="s">
        <v>65</v>
      </c>
    </row>
    <row r="3" spans="2:6">
      <c r="B3">
        <v>1</v>
      </c>
      <c r="C3" s="64">
        <v>-0.02</v>
      </c>
      <c r="D3">
        <v>0</v>
      </c>
      <c r="E3">
        <v>0</v>
      </c>
      <c r="F3">
        <v>0</v>
      </c>
    </row>
    <row r="4" spans="2:6">
      <c r="B4">
        <v>2</v>
      </c>
      <c r="C4" s="64">
        <v>-1.2E-2</v>
      </c>
      <c r="D4" s="65">
        <v>-1.0790000000000001E-3</v>
      </c>
      <c r="E4">
        <v>3.3333333333333333E-2</v>
      </c>
      <c r="F4" s="65">
        <v>-3.4640000000000002E-4</v>
      </c>
    </row>
    <row r="5" spans="2:6">
      <c r="B5">
        <v>3</v>
      </c>
      <c r="C5" s="65">
        <v>-6.4809999999999998E-3</v>
      </c>
      <c r="D5" s="65">
        <v>-4.3379999999999998E-3</v>
      </c>
      <c r="E5">
        <v>6.6666666666666666E-2</v>
      </c>
      <c r="F5" s="65">
        <v>-8.7259999999999996E-4</v>
      </c>
    </row>
    <row r="6" spans="2:6">
      <c r="B6">
        <v>4</v>
      </c>
      <c r="C6" s="65">
        <v>-3.2420000000000001E-3</v>
      </c>
      <c r="D6" s="65">
        <v>-9.8440000000000003E-3</v>
      </c>
      <c r="E6">
        <v>0.1</v>
      </c>
      <c r="F6" s="65">
        <v>-9.7139999999999998E-4</v>
      </c>
    </row>
    <row r="7" spans="2:6">
      <c r="B7">
        <v>5</v>
      </c>
      <c r="C7" s="65">
        <v>-2.2279999999999999E-3</v>
      </c>
      <c r="D7">
        <v>-1.7999999999999999E-2</v>
      </c>
      <c r="E7">
        <v>0.13333333333333333</v>
      </c>
      <c r="F7" s="65">
        <v>-2.519E-4</v>
      </c>
    </row>
    <row r="8" spans="2:6">
      <c r="B8">
        <v>6</v>
      </c>
      <c r="C8" s="65">
        <v>-3.418E-3</v>
      </c>
      <c r="D8">
        <v>-2.8000000000000001E-2</v>
      </c>
      <c r="E8">
        <v>0.16666666666666666</v>
      </c>
      <c r="F8" s="65">
        <v>1.4610000000000001E-3</v>
      </c>
    </row>
    <row r="9" spans="2:6">
      <c r="B9">
        <v>7</v>
      </c>
      <c r="C9" s="65">
        <v>-6.8380000000000003E-3</v>
      </c>
      <c r="D9">
        <v>-4.1000000000000002E-2</v>
      </c>
      <c r="E9">
        <v>0.19999999999999998</v>
      </c>
      <c r="F9" s="65">
        <v>4.1289999999999999E-3</v>
      </c>
    </row>
    <row r="10" spans="2:6">
      <c r="B10">
        <v>8</v>
      </c>
      <c r="C10" s="64">
        <v>-1.2999999999999999E-2</v>
      </c>
      <c r="D10">
        <v>-5.3999999999999999E-2</v>
      </c>
      <c r="E10">
        <v>0.23333333333333331</v>
      </c>
      <c r="F10" s="65">
        <v>7.5199999999999998E-3</v>
      </c>
    </row>
    <row r="11" spans="2:6">
      <c r="B11">
        <v>9</v>
      </c>
      <c r="C11" s="64">
        <v>-2.1000000000000001E-2</v>
      </c>
      <c r="D11">
        <v>-6.8000000000000005E-2</v>
      </c>
      <c r="E11">
        <v>0.26666666666666666</v>
      </c>
      <c r="F11">
        <v>1.0999999999999999E-2</v>
      </c>
    </row>
    <row r="12" spans="2:6">
      <c r="B12">
        <v>10</v>
      </c>
      <c r="C12" s="64">
        <v>-3.1E-2</v>
      </c>
      <c r="D12">
        <v>-8.1000000000000003E-2</v>
      </c>
      <c r="E12">
        <v>0.3</v>
      </c>
      <c r="F12">
        <v>1.4999999999999999E-2</v>
      </c>
    </row>
    <row r="13" spans="2:6">
      <c r="B13">
        <v>11</v>
      </c>
      <c r="C13" s="64">
        <v>-4.2000000000000003E-2</v>
      </c>
      <c r="D13">
        <v>-9.4E-2</v>
      </c>
      <c r="E13">
        <v>0.33333333333333331</v>
      </c>
      <c r="F13">
        <v>1.7999999999999999E-2</v>
      </c>
    </row>
    <row r="14" spans="2:6">
      <c r="B14">
        <v>12</v>
      </c>
      <c r="C14" s="64">
        <v>-5.5E-2</v>
      </c>
      <c r="D14">
        <v>-0.108</v>
      </c>
      <c r="E14">
        <v>0.36666666666666664</v>
      </c>
      <c r="F14">
        <v>1.9E-2</v>
      </c>
    </row>
    <row r="15" spans="2:6">
      <c r="B15">
        <v>13</v>
      </c>
      <c r="C15" s="64">
        <v>-6.8000000000000005E-2</v>
      </c>
      <c r="D15">
        <v>-0.121</v>
      </c>
      <c r="E15">
        <v>0.39999999999999997</v>
      </c>
      <c r="F15">
        <v>1.9E-2</v>
      </c>
    </row>
    <row r="16" spans="2:6">
      <c r="B16">
        <v>14</v>
      </c>
      <c r="C16" s="64">
        <v>-8.2000000000000003E-2</v>
      </c>
      <c r="D16">
        <v>-0.13400000000000001</v>
      </c>
      <c r="E16">
        <v>0.43333333333333329</v>
      </c>
      <c r="F16">
        <v>1.6E-2</v>
      </c>
    </row>
    <row r="17" spans="2:6">
      <c r="B17">
        <v>15</v>
      </c>
      <c r="C17" s="64">
        <v>-9.5000000000000001E-2</v>
      </c>
      <c r="D17">
        <v>-0.14799999999999999</v>
      </c>
      <c r="E17">
        <v>0.46666666666666662</v>
      </c>
      <c r="F17">
        <v>1.2E-2</v>
      </c>
    </row>
    <row r="18" spans="2:6">
      <c r="B18">
        <v>16</v>
      </c>
      <c r="C18" s="64">
        <v>-0.108</v>
      </c>
      <c r="D18">
        <v>-0.161</v>
      </c>
      <c r="E18">
        <v>0.49999999999999994</v>
      </c>
      <c r="F18" s="65">
        <v>4.4359999999999998E-3</v>
      </c>
    </row>
    <row r="19" spans="2:6">
      <c r="B19">
        <v>17</v>
      </c>
      <c r="C19" s="64">
        <v>-0.122</v>
      </c>
      <c r="D19">
        <v>-0.17399999999999999</v>
      </c>
      <c r="E19">
        <v>0.53333333333333333</v>
      </c>
      <c r="F19" s="65">
        <v>-5.0280000000000004E-3</v>
      </c>
    </row>
    <row r="20" spans="2:6">
      <c r="B20">
        <v>18</v>
      </c>
      <c r="C20" s="64">
        <v>-0.13500000000000001</v>
      </c>
      <c r="D20">
        <v>-0.188</v>
      </c>
      <c r="E20">
        <v>0.56666666666666665</v>
      </c>
      <c r="F20">
        <v>-1.7000000000000001E-2</v>
      </c>
    </row>
    <row r="21" spans="2:6">
      <c r="B21">
        <v>19</v>
      </c>
      <c r="C21" s="64">
        <v>-0.14799999999999999</v>
      </c>
      <c r="D21">
        <v>-0.20100000000000001</v>
      </c>
      <c r="E21">
        <v>0.6</v>
      </c>
      <c r="F21">
        <v>-0.03</v>
      </c>
    </row>
    <row r="22" spans="2:6">
      <c r="B22">
        <v>20</v>
      </c>
      <c r="C22" s="64">
        <v>-0.16200000000000001</v>
      </c>
      <c r="D22">
        <v>-0.214</v>
      </c>
      <c r="E22">
        <v>0.6333333333333333</v>
      </c>
      <c r="F22">
        <v>-4.5999999999999999E-2</v>
      </c>
    </row>
    <row r="23" spans="2:6">
      <c r="B23">
        <v>21</v>
      </c>
      <c r="C23" s="64">
        <v>-0.17499999999999999</v>
      </c>
      <c r="D23">
        <v>-0.22800000000000001</v>
      </c>
      <c r="E23">
        <v>0.66666666666666663</v>
      </c>
      <c r="F23">
        <v>-6.2E-2</v>
      </c>
    </row>
    <row r="24" spans="2:6">
      <c r="B24">
        <v>22</v>
      </c>
      <c r="C24" s="64">
        <v>-0.188</v>
      </c>
      <c r="D24">
        <v>-0.24099999999999999</v>
      </c>
      <c r="E24">
        <v>0.7</v>
      </c>
      <c r="F24">
        <v>-0.08</v>
      </c>
    </row>
    <row r="25" spans="2:6">
      <c r="B25">
        <v>23</v>
      </c>
      <c r="C25" s="64">
        <v>-0.20200000000000001</v>
      </c>
      <c r="D25">
        <v>-0.254</v>
      </c>
      <c r="E25">
        <v>0.73333333333333328</v>
      </c>
      <c r="F25">
        <v>-9.8000000000000004E-2</v>
      </c>
    </row>
    <row r="26" spans="2:6">
      <c r="B26">
        <v>24</v>
      </c>
      <c r="C26" s="64">
        <v>-0.215</v>
      </c>
      <c r="D26">
        <v>-0.26800000000000002</v>
      </c>
      <c r="E26">
        <v>0.76666666666666661</v>
      </c>
      <c r="F26">
        <v>-0.11700000000000001</v>
      </c>
    </row>
    <row r="27" spans="2:6">
      <c r="B27">
        <v>25</v>
      </c>
      <c r="C27" s="64">
        <v>-0.22800000000000001</v>
      </c>
      <c r="D27">
        <v>-0.28100000000000003</v>
      </c>
      <c r="E27">
        <v>0.79999999999999993</v>
      </c>
      <c r="F27">
        <v>-0.13600000000000001</v>
      </c>
    </row>
    <row r="28" spans="2:6">
      <c r="B28">
        <v>26</v>
      </c>
      <c r="C28" s="64">
        <v>-0.24199999999999999</v>
      </c>
      <c r="D28">
        <v>-0.29399999999999998</v>
      </c>
      <c r="E28">
        <v>0.83333333333333326</v>
      </c>
      <c r="F28">
        <v>-0.155</v>
      </c>
    </row>
    <row r="29" spans="2:6">
      <c r="B29">
        <v>27</v>
      </c>
      <c r="C29" s="64">
        <v>-0.255</v>
      </c>
      <c r="D29">
        <v>-0.308</v>
      </c>
      <c r="E29">
        <v>0.86666666666666659</v>
      </c>
      <c r="F29">
        <v>-0.17299999999999999</v>
      </c>
    </row>
    <row r="30" spans="2:6">
      <c r="B30">
        <v>28</v>
      </c>
      <c r="C30" s="64">
        <v>-0.26800000000000002</v>
      </c>
      <c r="D30">
        <v>-0.32100000000000001</v>
      </c>
      <c r="E30">
        <v>0.89999999999999991</v>
      </c>
      <c r="F30">
        <v>-0.191</v>
      </c>
    </row>
    <row r="31" spans="2:6">
      <c r="B31">
        <v>29</v>
      </c>
      <c r="C31" s="64">
        <v>-0.28199999999999997</v>
      </c>
      <c r="D31">
        <v>-0.33400000000000002</v>
      </c>
      <c r="E31">
        <v>0.93333333333333324</v>
      </c>
      <c r="F31">
        <v>-0.20799999999999999</v>
      </c>
    </row>
    <row r="32" spans="2:6">
      <c r="B32">
        <v>30</v>
      </c>
      <c r="C32" s="64">
        <v>-0.29499999999999998</v>
      </c>
      <c r="D32">
        <v>-0.34799999999999998</v>
      </c>
      <c r="E32">
        <v>0.96666666666666656</v>
      </c>
      <c r="F32">
        <v>-0.22500000000000001</v>
      </c>
    </row>
    <row r="33" spans="2:6">
      <c r="B33">
        <v>31</v>
      </c>
      <c r="C33" s="64">
        <v>-0.308</v>
      </c>
      <c r="D33">
        <v>-0.36099999999999999</v>
      </c>
      <c r="E33">
        <v>0.99999999999999989</v>
      </c>
      <c r="F33">
        <v>-0.24199999999999999</v>
      </c>
    </row>
    <row r="34" spans="2:6">
      <c r="B34">
        <v>32</v>
      </c>
      <c r="C34" s="64">
        <v>-0.32100000000000001</v>
      </c>
      <c r="D34">
        <v>-0.34799999999999998</v>
      </c>
      <c r="E34">
        <v>1.0333333333333332</v>
      </c>
      <c r="F34">
        <v>-0.26</v>
      </c>
    </row>
    <row r="35" spans="2:6">
      <c r="B35">
        <v>33</v>
      </c>
      <c r="C35" s="64">
        <v>-0.33400000000000002</v>
      </c>
      <c r="D35">
        <v>-0.33400000000000002</v>
      </c>
      <c r="E35">
        <v>1.0666666666666667</v>
      </c>
      <c r="F35">
        <v>-0.27900000000000003</v>
      </c>
    </row>
    <row r="36" spans="2:6">
      <c r="B36">
        <v>34</v>
      </c>
      <c r="C36" s="64">
        <v>-0.34200000000000003</v>
      </c>
      <c r="D36">
        <v>-0.32100000000000001</v>
      </c>
      <c r="E36">
        <v>1.1000000000000001</v>
      </c>
      <c r="F36">
        <v>-0.29899999999999999</v>
      </c>
    </row>
    <row r="37" spans="2:6">
      <c r="B37">
        <v>35</v>
      </c>
      <c r="C37" s="64">
        <v>-0.34499999999999997</v>
      </c>
      <c r="D37">
        <v>-0.308</v>
      </c>
      <c r="E37">
        <v>1.1333333333333335</v>
      </c>
      <c r="F37">
        <v>-0.32</v>
      </c>
    </row>
    <row r="38" spans="2:6">
      <c r="B38">
        <v>36</v>
      </c>
      <c r="C38" s="64">
        <v>-0.34200000000000003</v>
      </c>
      <c r="D38">
        <v>-0.29399999999999998</v>
      </c>
      <c r="E38">
        <v>1.166666666666667</v>
      </c>
      <c r="F38">
        <v>-0.34100000000000003</v>
      </c>
    </row>
    <row r="39" spans="2:6">
      <c r="B39">
        <v>37</v>
      </c>
      <c r="C39" s="64">
        <v>-0.33300000000000002</v>
      </c>
      <c r="D39">
        <v>-0.28100000000000003</v>
      </c>
      <c r="E39">
        <v>1.2000000000000004</v>
      </c>
      <c r="F39">
        <v>-0.36</v>
      </c>
    </row>
    <row r="40" spans="2:6">
      <c r="B40">
        <v>38</v>
      </c>
      <c r="C40" s="64">
        <v>-0.32</v>
      </c>
      <c r="D40">
        <v>-0.26800000000000002</v>
      </c>
      <c r="E40">
        <v>1.2333333333333338</v>
      </c>
      <c r="F40">
        <v>-0.378</v>
      </c>
    </row>
    <row r="41" spans="2:6">
      <c r="B41">
        <v>39</v>
      </c>
      <c r="C41" s="64">
        <v>-0.307</v>
      </c>
      <c r="D41">
        <v>-0.254</v>
      </c>
      <c r="E41">
        <v>1.2666666666666673</v>
      </c>
      <c r="F41">
        <v>-0.39200000000000002</v>
      </c>
    </row>
    <row r="42" spans="2:6">
      <c r="B42">
        <v>40</v>
      </c>
      <c r="C42" s="64">
        <v>-0.29399999999999998</v>
      </c>
      <c r="D42">
        <v>-0.24099999999999999</v>
      </c>
      <c r="E42">
        <v>1.3000000000000007</v>
      </c>
      <c r="F42">
        <v>-0.40300000000000002</v>
      </c>
    </row>
    <row r="43" spans="2:6">
      <c r="B43">
        <v>41</v>
      </c>
      <c r="C43" s="64">
        <v>-0.28100000000000003</v>
      </c>
      <c r="D43">
        <v>-0.22800000000000001</v>
      </c>
      <c r="E43">
        <v>1.3333333333333341</v>
      </c>
      <c r="F43">
        <v>-0.40799999999999997</v>
      </c>
    </row>
    <row r="44" spans="2:6">
      <c r="B44">
        <v>42</v>
      </c>
      <c r="C44" s="64">
        <v>-0.26700000000000002</v>
      </c>
      <c r="D44">
        <v>-0.214</v>
      </c>
      <c r="E44">
        <v>1.3666666666666676</v>
      </c>
      <c r="F44">
        <v>-0.40899999999999997</v>
      </c>
    </row>
    <row r="45" spans="2:6">
      <c r="B45">
        <v>43</v>
      </c>
      <c r="C45" s="64">
        <v>-0.254</v>
      </c>
      <c r="D45">
        <v>-0.20100000000000001</v>
      </c>
      <c r="E45">
        <v>1.400000000000001</v>
      </c>
      <c r="F45">
        <v>-0.40500000000000003</v>
      </c>
    </row>
    <row r="46" spans="2:6">
      <c r="B46">
        <v>44</v>
      </c>
      <c r="C46" s="64">
        <v>-0.24099999999999999</v>
      </c>
      <c r="D46">
        <v>-0.188</v>
      </c>
      <c r="E46">
        <v>1.4333333333333345</v>
      </c>
      <c r="F46">
        <v>-0.39700000000000002</v>
      </c>
    </row>
    <row r="47" spans="2:6">
      <c r="B47">
        <v>45</v>
      </c>
      <c r="C47" s="64">
        <v>-0.22700000000000001</v>
      </c>
      <c r="D47">
        <v>-0.17399999999999999</v>
      </c>
      <c r="E47">
        <v>1.4666666666666679</v>
      </c>
      <c r="F47">
        <v>-0.38400000000000001</v>
      </c>
    </row>
    <row r="48" spans="2:6">
      <c r="B48">
        <v>46</v>
      </c>
      <c r="C48" s="64">
        <v>-0.214</v>
      </c>
      <c r="D48">
        <v>-0.161</v>
      </c>
      <c r="E48">
        <v>1.5000000000000013</v>
      </c>
      <c r="F48">
        <v>-0.36799999999999999</v>
      </c>
    </row>
    <row r="49" spans="2:6">
      <c r="B49">
        <v>47</v>
      </c>
      <c r="C49" s="64">
        <v>-0.20100000000000001</v>
      </c>
      <c r="D49">
        <v>-0.14799999999999999</v>
      </c>
      <c r="E49">
        <v>1.5333333333333348</v>
      </c>
      <c r="F49">
        <v>-0.34899999999999998</v>
      </c>
    </row>
    <row r="50" spans="2:6">
      <c r="B50">
        <v>48</v>
      </c>
      <c r="C50" s="64">
        <v>-0.187</v>
      </c>
      <c r="D50">
        <v>-0.13400000000000001</v>
      </c>
      <c r="E50">
        <v>1.5666666666666682</v>
      </c>
      <c r="F50">
        <v>-0.32700000000000001</v>
      </c>
    </row>
    <row r="51" spans="2:6">
      <c r="B51">
        <v>49</v>
      </c>
      <c r="C51" s="64">
        <v>-0.17399999999999999</v>
      </c>
      <c r="D51">
        <v>-0.121</v>
      </c>
      <c r="E51">
        <v>1.6000000000000016</v>
      </c>
      <c r="F51">
        <v>-0.30399999999999999</v>
      </c>
    </row>
    <row r="52" spans="2:6">
      <c r="B52">
        <v>50</v>
      </c>
      <c r="C52" s="64">
        <v>-0.161</v>
      </c>
      <c r="D52">
        <v>-0.108</v>
      </c>
      <c r="E52">
        <v>1.6333333333333351</v>
      </c>
      <c r="F52">
        <v>-0.28000000000000003</v>
      </c>
    </row>
    <row r="53" spans="2:6">
      <c r="B53">
        <v>51</v>
      </c>
      <c r="C53" s="64">
        <v>-0.14699999999999999</v>
      </c>
      <c r="D53">
        <v>-9.4E-2</v>
      </c>
      <c r="E53">
        <v>1.6666666666666685</v>
      </c>
      <c r="F53">
        <v>-0.25600000000000001</v>
      </c>
    </row>
    <row r="54" spans="2:6">
      <c r="B54">
        <v>52</v>
      </c>
      <c r="C54" s="64">
        <v>-0.13400000000000001</v>
      </c>
      <c r="D54">
        <v>-8.1000000000000003E-2</v>
      </c>
      <c r="E54">
        <v>1.700000000000002</v>
      </c>
      <c r="F54">
        <v>-0.23100000000000001</v>
      </c>
    </row>
    <row r="55" spans="2:6">
      <c r="B55">
        <v>53</v>
      </c>
      <c r="C55" s="64">
        <v>-0.121</v>
      </c>
      <c r="D55">
        <v>-6.8000000000000005E-2</v>
      </c>
      <c r="E55">
        <v>1.7333333333333354</v>
      </c>
      <c r="F55">
        <v>-0.20799999999999999</v>
      </c>
    </row>
    <row r="56" spans="2:6">
      <c r="B56">
        <v>54</v>
      </c>
      <c r="C56" s="64">
        <v>-0.107</v>
      </c>
      <c r="D56">
        <v>-5.3999999999999999E-2</v>
      </c>
      <c r="E56">
        <v>1.7666666666666688</v>
      </c>
      <c r="F56">
        <v>-0.186</v>
      </c>
    </row>
    <row r="57" spans="2:6">
      <c r="B57">
        <v>55</v>
      </c>
      <c r="C57" s="64">
        <v>-9.4E-2</v>
      </c>
      <c r="D57">
        <v>-4.1000000000000002E-2</v>
      </c>
      <c r="E57">
        <v>1.8000000000000023</v>
      </c>
      <c r="F57">
        <v>-0.16400000000000001</v>
      </c>
    </row>
    <row r="58" spans="2:6">
      <c r="B58">
        <v>56</v>
      </c>
      <c r="C58" s="64">
        <v>-8.1000000000000003E-2</v>
      </c>
      <c r="D58">
        <v>-2.5999999999999999E-2</v>
      </c>
      <c r="E58">
        <v>1.8333333333333357</v>
      </c>
      <c r="F58">
        <v>-0.14399999999999999</v>
      </c>
    </row>
    <row r="59" spans="2:6">
      <c r="B59">
        <v>57</v>
      </c>
      <c r="C59" s="64">
        <v>-6.7000000000000004E-2</v>
      </c>
      <c r="D59">
        <v>-1.7000000000000001E-2</v>
      </c>
      <c r="E59">
        <v>1.8666666666666691</v>
      </c>
      <c r="F59">
        <v>-0.126</v>
      </c>
    </row>
    <row r="60" spans="2:6">
      <c r="B60">
        <v>58</v>
      </c>
      <c r="C60" s="64">
        <v>-5.3999999999999999E-2</v>
      </c>
      <c r="D60" s="65">
        <v>-9.5589999999999998E-3</v>
      </c>
      <c r="E60">
        <v>1.9000000000000026</v>
      </c>
      <c r="F60">
        <v>-0.108</v>
      </c>
    </row>
    <row r="61" spans="2:6">
      <c r="B61">
        <v>59</v>
      </c>
      <c r="C61" s="64">
        <v>-4.1000000000000002E-2</v>
      </c>
      <c r="D61" s="65">
        <v>-4.2820000000000002E-3</v>
      </c>
      <c r="E61">
        <v>1.933333333333336</v>
      </c>
      <c r="F61">
        <v>-9.0999999999999998E-2</v>
      </c>
    </row>
    <row r="62" spans="2:6">
      <c r="B62">
        <v>60</v>
      </c>
      <c r="C62" s="64">
        <v>-2.9000000000000001E-2</v>
      </c>
      <c r="D62" s="65">
        <v>-1.0759999999999999E-3</v>
      </c>
      <c r="E62">
        <v>1.9666666666666694</v>
      </c>
      <c r="F62">
        <v>-7.4999999999999997E-2</v>
      </c>
    </row>
    <row r="63" spans="2:6">
      <c r="B63">
        <v>61</v>
      </c>
      <c r="C63" s="64">
        <v>-1.9E-2</v>
      </c>
      <c r="D63">
        <v>0</v>
      </c>
      <c r="E63">
        <v>2.0000000000000027</v>
      </c>
      <c r="F63">
        <v>-5.8999999999999997E-2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Лист1</vt:lpstr>
      <vt:lpstr>Лист2</vt:lpstr>
      <vt:lpstr>Лист3</vt:lpstr>
      <vt:lpstr>Лист4</vt:lpstr>
      <vt:lpstr>этап 2</vt:lpstr>
      <vt:lpstr>Лист5</vt:lpstr>
      <vt:lpstr>Лист6</vt:lpstr>
      <vt:lpstr>Лист7</vt:lpstr>
      <vt:lpstr>Лист8</vt:lpstr>
      <vt:lpstr>Лист9</vt:lpstr>
      <vt:lpstr>Лист3!Область_печати</vt:lpstr>
      <vt:lpstr>Лист4!Область_печати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2021-04-08T07:58:59Z</dcterms:modified>
</cp:coreProperties>
</file>