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D011E888-83DA-42D6-B678-FFE71769B2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дание" sheetId="4" r:id="rId1"/>
    <sheet name="Квантиль" sheetId="5" r:id="rId2"/>
    <sheet name="Данные" sheetId="3" r:id="rId3"/>
    <sheet name="Решение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7" i="6" l="1"/>
  <c r="B53" i="6"/>
  <c r="B19" i="5"/>
  <c r="B13" i="5"/>
  <c r="B8" i="5"/>
  <c r="B3" i="5"/>
</calcChain>
</file>

<file path=xl/sharedStrings.xml><?xml version="1.0" encoding="utf-8"?>
<sst xmlns="http://schemas.openxmlformats.org/spreadsheetml/2006/main" count="106" uniqueCount="80">
  <si>
    <t>Годы</t>
  </si>
  <si>
    <t>Потребление э/энергии(млн. кВт), X2</t>
  </si>
  <si>
    <t>Инвестиции (млн. руб.), X1</t>
  </si>
  <si>
    <t>Валовая продукция (млр. руб.), Y</t>
  </si>
  <si>
    <t>α=</t>
  </si>
  <si>
    <t>x1p=</t>
  </si>
  <si>
    <t>x2p=</t>
  </si>
  <si>
    <t>1. Методом наименьших квадратов найти оценки коэффициентов линейной регрессионной модели зависимости объема валовой продукции от потребления электрической энергии и объема инвестиций.</t>
  </si>
  <si>
    <t xml:space="preserve">2. Проверить статистическую значимость коэффициентов построенной регрессионной модели с надежностью  1-α. </t>
  </si>
  <si>
    <t>3. Вычислить коэффициент детерминации. С помощью критерия Фишера проверить адекватность множественной линейной модели имеющимся данным  на уровне значимости α.</t>
  </si>
  <si>
    <t>.</t>
  </si>
  <si>
    <r>
      <t xml:space="preserve">Для исследования зависимости объема валовой продукции от потребления электрической энергии и объема инвестиций в цветной металлургии одного из регионов РФ  </t>
    </r>
    <r>
      <rPr>
        <b/>
        <i/>
        <sz val="12"/>
        <color theme="1"/>
        <rFont val="Times New Roman"/>
        <family val="1"/>
        <charset val="204"/>
      </rPr>
      <t>требуется</t>
    </r>
    <r>
      <rPr>
        <b/>
        <sz val="12"/>
        <color theme="1"/>
        <rFont val="Times New Roman"/>
        <family val="1"/>
        <charset val="204"/>
      </rPr>
      <t xml:space="preserve">: </t>
    </r>
  </si>
  <si>
    <t>5. Для данной модели проверить на уровне значимости  α  наличие или отсутствие мультиколлинеарности.</t>
  </si>
  <si>
    <r>
      <t>Квантиль</t>
    </r>
    <r>
      <rPr>
        <b/>
        <sz val="12"/>
        <color theme="1"/>
        <rFont val="Calibri"/>
        <family val="2"/>
        <charset val="204"/>
      </rPr>
      <t xml:space="preserve"> стандартного нормального распределения</t>
    </r>
  </si>
  <si>
    <t>Уровень квантили</t>
  </si>
  <si>
    <t>Значение квантили</t>
  </si>
  <si>
    <t xml:space="preserve">Квантиль  распределения "ХИ-квадрат" </t>
  </si>
  <si>
    <t>Число степеней свободы</t>
  </si>
  <si>
    <t>Квантиль распределения Стьюдента</t>
  </si>
  <si>
    <t>Квантиль распределения Фишера с k и m степенями свободы</t>
  </si>
  <si>
    <t>Число степеней свободы k</t>
  </si>
  <si>
    <t>Число степеней свободы m</t>
  </si>
  <si>
    <t>Значение квантили распределения Фишера</t>
  </si>
  <si>
    <t xml:space="preserve">4. Дать точечный прогноз среднего значения объема валовой продукции в случае, когда </t>
  </si>
  <si>
    <t>6.  На основе полученных результатов провести содержательный экономический анализ зависимости объема валовой продукции от потребления э/энергии и объемов инвестиций.</t>
  </si>
  <si>
    <t>ВЫВОД ИТОГОВ</t>
  </si>
  <si>
    <t>Регрессионная статистика</t>
  </si>
  <si>
    <t>Множественный R</t>
  </si>
  <si>
    <t>R-квадрат</t>
  </si>
  <si>
    <t>Нормированный R-квадрат</t>
  </si>
  <si>
    <t>Стандартная ошибка</t>
  </si>
  <si>
    <t>Наблюдения</t>
  </si>
  <si>
    <t>Дисперсионный анализ</t>
  </si>
  <si>
    <t>Регрессия</t>
  </si>
  <si>
    <t>Остаток</t>
  </si>
  <si>
    <t>Итого</t>
  </si>
  <si>
    <t>Y-пересечение</t>
  </si>
  <si>
    <t>df</t>
  </si>
  <si>
    <t>SS</t>
  </si>
  <si>
    <t>MS</t>
  </si>
  <si>
    <t>F</t>
  </si>
  <si>
    <t>Значимость F</t>
  </si>
  <si>
    <t>Коэффициенты</t>
  </si>
  <si>
    <t>t-статистика</t>
  </si>
  <si>
    <t>Нижние 95%</t>
  </si>
  <si>
    <t>Верхние 95%</t>
  </si>
  <si>
    <t>Нижние 95,0%</t>
  </si>
  <si>
    <t>Верхние 95,0%</t>
  </si>
  <si>
    <t>Переменная X 1</t>
  </si>
  <si>
    <t>Переменная X 2</t>
  </si>
  <si>
    <t>a*_0</t>
  </si>
  <si>
    <t>a*_1</t>
  </si>
  <si>
    <t>a*_2</t>
  </si>
  <si>
    <t>1. Выборочное уравнение регрессии</t>
  </si>
  <si>
    <t>y* = 0,6718 + 0,1088x_1 + 0,4329x_2</t>
  </si>
  <si>
    <t>2. Критерий Стьюдента</t>
  </si>
  <si>
    <t>Для Х1</t>
  </si>
  <si>
    <t>альфа =</t>
  </si>
  <si>
    <t>альфа* =</t>
  </si>
  <si>
    <t>альфа*</t>
  </si>
  <si>
    <t>Для Х2</t>
  </si>
  <si>
    <t>Вывод:</t>
  </si>
  <si>
    <t>наблюдается значимое (существенное) влияние инвестиций на валовую продукцию</t>
  </si>
  <si>
    <t>наблюдается незначимое (несущественное) влияние потреб ЭЭ на валовую продукцию</t>
  </si>
  <si>
    <t>3. Критерий Фишера</t>
  </si>
  <si>
    <t>90% изменений показ. Y (валовой продукции) описывает построенным уравнение регрессии</t>
  </si>
  <si>
    <t>наблюдает адекватность модели</t>
  </si>
  <si>
    <t>4. Прогнозирование</t>
  </si>
  <si>
    <t>y*_p =</t>
  </si>
  <si>
    <t>если инвестиции составят 23.15 млн. руб, а потребление ЭЭ 1,8 млн. кВт, то в среднем валовая продукция составит 3,9712 млрд. руб.</t>
  </si>
  <si>
    <t>5. Мультиколлинеарность</t>
  </si>
  <si>
    <t>r_X1,X2 =</t>
  </si>
  <si>
    <t>наблюдается тесная линейная связь между регрессорами, т.е. в модели присутствует мультиколлинеарность.</t>
  </si>
  <si>
    <t>Это значит, что мы не можем сделать по критерию Стьюдента выводы о значимости влияния регрессоров,</t>
  </si>
  <si>
    <t>но при этом на прогнозных качествах модели мультиколлинеарность не скажется, так как коэф.детерминации принимает</t>
  </si>
  <si>
    <t>высокие значения (R^2 &gt; 0,9)</t>
  </si>
  <si>
    <t>6. Общий анализ</t>
  </si>
  <si>
    <t xml:space="preserve"> </t>
  </si>
  <si>
    <t xml:space="preserve">  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</si>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</sst>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b/>
      <sz val="2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5" xfId="0" applyBorder="1"/>
    <xf numFmtId="0" fontId="0" fillId="0" borderId="6" xfId="0" applyBorder="1"/>
    <xf numFmtId="0" fontId="8" fillId="0" borderId="7" xfId="0" applyFont="1" applyBorder="1"/>
    <xf numFmtId="0" fontId="8" fillId="0" borderId="8" xfId="0" applyFont="1" applyBorder="1"/>
    <xf numFmtId="0" fontId="8" fillId="0" borderId="11" xfId="0" applyFont="1" applyBorder="1"/>
    <xf numFmtId="0" fontId="0" fillId="0" borderId="12" xfId="0" applyBorder="1"/>
    <xf numFmtId="0" fontId="8" fillId="0" borderId="7" xfId="0" applyFont="1" applyBorder="1" applyAlignment="1">
      <alignment horizontal="left" vertical="center"/>
    </xf>
    <xf numFmtId="0" fontId="0" fillId="0" borderId="0" xfId="0" applyFill="1" applyBorder="1" applyAlignment="1"/>
    <xf numFmtId="0" fontId="0" fillId="0" borderId="13" xfId="0" applyFill="1" applyBorder="1" applyAlignment="1"/>
    <xf numFmtId="0" fontId="9" fillId="0" borderId="14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Continuous"/>
    </xf>
    <xf numFmtId="0" fontId="0" fillId="2" borderId="0" xfId="0" applyFill="1"/>
    <xf numFmtId="0" fontId="0" fillId="3" borderId="0" xfId="0" applyFill="1"/>
    <xf numFmtId="0" fontId="0" fillId="3" borderId="0" xfId="0" applyFill="1" applyBorder="1" applyAlignment="1"/>
    <xf numFmtId="0" fontId="0" fillId="4" borderId="0" xfId="0" applyFill="1" applyBorder="1" applyAlignment="1"/>
    <xf numFmtId="0" fontId="0" fillId="4" borderId="0" xfId="0" applyFill="1"/>
    <xf numFmtId="0" fontId="0" fillId="2" borderId="13" xfId="0" applyFill="1" applyBorder="1" applyAlignment="1"/>
    <xf numFmtId="164" fontId="0" fillId="0" borderId="0" xfId="0" applyNumberFormat="1" applyFill="1" applyBorder="1" applyAlignment="1"/>
    <xf numFmtId="0" fontId="2" fillId="0" borderId="3" xfId="0" applyFont="1" applyBorder="1" applyAlignment="1"/>
    <xf numFmtId="0" fontId="4" fillId="0" borderId="4" xfId="0" applyFont="1" applyBorder="1" applyAlignment="1"/>
    <xf numFmtId="0" fontId="2" fillId="0" borderId="9" xfId="0" applyFont="1" applyBorder="1" applyAlignment="1"/>
    <xf numFmtId="0" fontId="0" fillId="0" borderId="10" xfId="0" applyBorder="1" applyAlignment="1"/>
    <xf numFmtId="0" fontId="4" fillId="0" borderId="10" xfId="0" applyFont="1" applyBorder="1" applyAlignment="1"/>
    <xf numFmtId="0" fontId="6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1409700</xdr:colOff>
      <xdr:row>5</xdr:row>
      <xdr:rowOff>228600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2781300"/>
          <a:ext cx="1409700" cy="2286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"/>
  <sheetViews>
    <sheetView tabSelected="1" workbookViewId="0"/>
  </sheetViews>
  <sheetFormatPr defaultRowHeight="15.75" x14ac:dyDescent="0.25"/>
  <cols>
    <col min="1" max="1" width="99.7109375" style="11" customWidth="1"/>
  </cols>
  <sheetData>
    <row r="1" spans="1:1" ht="31.5" x14ac:dyDescent="0.25">
      <c r="A1" s="12" t="s">
        <v>11</v>
      </c>
    </row>
    <row r="2" spans="1:1" ht="47.25" x14ac:dyDescent="0.25">
      <c r="A2" s="13" t="s">
        <v>7</v>
      </c>
    </row>
    <row r="3" spans="1:1" ht="31.5" x14ac:dyDescent="0.25">
      <c r="A3" s="13" t="s">
        <v>8</v>
      </c>
    </row>
    <row r="4" spans="1:1" ht="31.5" x14ac:dyDescent="0.25">
      <c r="A4" s="13" t="s">
        <v>9</v>
      </c>
    </row>
    <row r="5" spans="1:1" x14ac:dyDescent="0.25">
      <c r="A5" s="13" t="s">
        <v>23</v>
      </c>
    </row>
    <row r="6" spans="1:1" x14ac:dyDescent="0.25">
      <c r="A6" s="13" t="s">
        <v>10</v>
      </c>
    </row>
    <row r="7" spans="1:1" ht="31.5" x14ac:dyDescent="0.25">
      <c r="A7" s="13" t="s">
        <v>12</v>
      </c>
    </row>
    <row r="8" spans="1:1" ht="31.5" x14ac:dyDescent="0.25">
      <c r="A8" s="13" t="s">
        <v>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9"/>
  <sheetViews>
    <sheetView workbookViewId="0">
      <selection activeCell="A22" sqref="A22"/>
    </sheetView>
  </sheetViews>
  <sheetFormatPr defaultRowHeight="15" x14ac:dyDescent="0.25"/>
  <cols>
    <col min="1" max="1" width="53" customWidth="1"/>
    <col min="2" max="2" width="12" bestFit="1" customWidth="1"/>
    <col min="4" max="4" width="27.42578125" bestFit="1" customWidth="1"/>
    <col min="5" max="5" width="12.7109375" bestFit="1" customWidth="1"/>
  </cols>
  <sheetData>
    <row r="1" spans="1:2" ht="15.75" x14ac:dyDescent="0.25">
      <c r="A1" s="32" t="s">
        <v>13</v>
      </c>
      <c r="B1" s="33"/>
    </row>
    <row r="2" spans="1:2" x14ac:dyDescent="0.25">
      <c r="A2" s="14" t="s">
        <v>14</v>
      </c>
      <c r="B2" s="15">
        <v>0.97499999999999998</v>
      </c>
    </row>
    <row r="3" spans="1:2" ht="15.75" thickBot="1" x14ac:dyDescent="0.3">
      <c r="A3" s="16" t="s">
        <v>15</v>
      </c>
      <c r="B3" s="17">
        <f>NORMSINV(B2)</f>
        <v>1.9599639845400536</v>
      </c>
    </row>
    <row r="4" spans="1:2" ht="15.75" thickBot="1" x14ac:dyDescent="0.3"/>
    <row r="5" spans="1:2" ht="15.75" x14ac:dyDescent="0.25">
      <c r="A5" s="34" t="s">
        <v>16</v>
      </c>
      <c r="B5" s="35"/>
    </row>
    <row r="6" spans="1:2" x14ac:dyDescent="0.25">
      <c r="A6" s="14" t="s">
        <v>14</v>
      </c>
      <c r="B6" s="15">
        <v>0.99</v>
      </c>
    </row>
    <row r="7" spans="1:2" x14ac:dyDescent="0.25">
      <c r="A7" s="14" t="s">
        <v>17</v>
      </c>
      <c r="B7" s="15">
        <v>11</v>
      </c>
    </row>
    <row r="8" spans="1:2" ht="15.75" thickBot="1" x14ac:dyDescent="0.3">
      <c r="A8" s="16" t="s">
        <v>15</v>
      </c>
      <c r="B8" s="18">
        <f>CHIINV(1-B6,B7)</f>
        <v>24.72497031131828</v>
      </c>
    </row>
    <row r="9" spans="1:2" ht="15.75" thickBot="1" x14ac:dyDescent="0.3"/>
    <row r="10" spans="1:2" ht="15.75" x14ac:dyDescent="0.25">
      <c r="A10" s="32" t="s">
        <v>18</v>
      </c>
      <c r="B10" s="33"/>
    </row>
    <row r="11" spans="1:2" x14ac:dyDescent="0.25">
      <c r="A11" s="14" t="s">
        <v>14</v>
      </c>
      <c r="B11" s="15">
        <v>0.97499999999999998</v>
      </c>
    </row>
    <row r="12" spans="1:2" x14ac:dyDescent="0.25">
      <c r="A12" s="14" t="s">
        <v>17</v>
      </c>
      <c r="B12" s="15">
        <v>8</v>
      </c>
    </row>
    <row r="13" spans="1:2" ht="15.75" thickBot="1" x14ac:dyDescent="0.3">
      <c r="A13" s="16" t="s">
        <v>15</v>
      </c>
      <c r="B13" s="17">
        <f>IF(B11&gt;0.5,TINV(2*(1-B11),B12),-TINV(2*B11,B12))</f>
        <v>2.3060041352041662</v>
      </c>
    </row>
    <row r="14" spans="1:2" ht="15.75" thickBot="1" x14ac:dyDescent="0.3"/>
    <row r="15" spans="1:2" ht="15.75" x14ac:dyDescent="0.25">
      <c r="A15" s="34" t="s">
        <v>19</v>
      </c>
      <c r="B15" s="36"/>
    </row>
    <row r="16" spans="1:2" x14ac:dyDescent="0.25">
      <c r="A16" s="19" t="s">
        <v>14</v>
      </c>
      <c r="B16" s="15">
        <v>0.97499999999999998</v>
      </c>
    </row>
    <row r="17" spans="1:2" x14ac:dyDescent="0.25">
      <c r="A17" s="14" t="s">
        <v>20</v>
      </c>
      <c r="B17" s="15">
        <v>30</v>
      </c>
    </row>
    <row r="18" spans="1:2" x14ac:dyDescent="0.25">
      <c r="A18" s="14" t="s">
        <v>21</v>
      </c>
      <c r="B18" s="15">
        <v>20</v>
      </c>
    </row>
    <row r="19" spans="1:2" ht="15.75" thickBot="1" x14ac:dyDescent="0.3">
      <c r="A19" s="20" t="s">
        <v>22</v>
      </c>
      <c r="B19" s="18">
        <f>FINV(1-B16,B17,B18)</f>
        <v>2.3486024327417461</v>
      </c>
    </row>
  </sheetData>
  <mergeCells count="4">
    <mergeCell ref="A1:B1"/>
    <mergeCell ref="A5:B5"/>
    <mergeCell ref="A10:B10"/>
    <mergeCell ref="A15:B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33"/>
  <sheetViews>
    <sheetView topLeftCell="A4" workbookViewId="0">
      <selection activeCell="R3" sqref="R3"/>
    </sheetView>
  </sheetViews>
  <sheetFormatPr defaultRowHeight="15" x14ac:dyDescent="0.25"/>
  <sheetData>
    <row r="1" spans="1:32" s="10" customFormat="1" ht="26.25" x14ac:dyDescent="0.25">
      <c r="A1" s="37">
        <v>6</v>
      </c>
      <c r="B1" s="37"/>
      <c r="C1" s="37"/>
      <c r="D1" s="37"/>
      <c r="Q1" s="37"/>
      <c r="R1" s="37"/>
      <c r="S1" s="37"/>
      <c r="T1" s="37"/>
      <c r="W1" s="37" t="s">
        <v>77</v>
      </c>
      <c r="X1" s="37"/>
      <c r="Y1" s="37"/>
      <c r="Z1" s="37"/>
      <c r="AC1" s="37"/>
      <c r="AD1" s="37"/>
      <c r="AE1" s="37"/>
      <c r="AF1" s="37"/>
    </row>
    <row r="2" spans="1:32" ht="94.5" x14ac:dyDescent="0.25">
      <c r="A2" s="1" t="s">
        <v>0</v>
      </c>
      <c r="B2" s="1" t="s">
        <v>3</v>
      </c>
      <c r="C2" s="1" t="s">
        <v>2</v>
      </c>
      <c r="D2" s="1" t="s">
        <v>1</v>
      </c>
      <c r="E2" s="7"/>
      <c r="F2" s="7"/>
      <c r="G2" s="7"/>
      <c r="H2" s="7"/>
      <c r="I2" s="7"/>
      <c r="J2" s="7"/>
      <c r="K2" s="7"/>
      <c r="L2" s="7"/>
      <c r="M2" s="7"/>
      <c r="N2" s="7"/>
    </row>
    <row r="3" spans="1:32" ht="15.75" x14ac:dyDescent="0.25">
      <c r="A3" s="2">
        <v>1</v>
      </c>
      <c r="B3" s="2">
        <v>3.18</v>
      </c>
      <c r="C3" s="2">
        <v>15.75</v>
      </c>
      <c r="D3" s="2">
        <v>1.18</v>
      </c>
      <c r="E3" s="7"/>
      <c r="F3" s="7"/>
      <c r="G3" s="7"/>
      <c r="H3" s="7"/>
      <c r="I3" s="7"/>
      <c r="J3" s="7"/>
      <c r="K3" s="7"/>
      <c r="L3" s="7"/>
      <c r="M3" s="7"/>
      <c r="N3" s="7"/>
    </row>
    <row r="4" spans="1:32" ht="15.75" x14ac:dyDescent="0.25">
      <c r="A4" s="2">
        <v>2</v>
      </c>
      <c r="B4" s="2">
        <v>2.86</v>
      </c>
      <c r="C4" s="2">
        <v>16.05</v>
      </c>
      <c r="D4" s="2">
        <v>1.26</v>
      </c>
      <c r="E4" s="7"/>
      <c r="F4" s="7"/>
      <c r="G4" s="7"/>
      <c r="H4" s="7"/>
      <c r="I4" s="7"/>
      <c r="J4" s="7"/>
      <c r="K4" s="7"/>
      <c r="L4" s="7"/>
      <c r="M4" s="7"/>
      <c r="N4" s="7"/>
    </row>
    <row r="5" spans="1:32" ht="15.75" x14ac:dyDescent="0.25">
      <c r="A5" s="2">
        <v>3</v>
      </c>
      <c r="B5" s="2">
        <v>3.05</v>
      </c>
      <c r="C5" s="2">
        <v>16.22</v>
      </c>
      <c r="D5" s="2">
        <v>1.38</v>
      </c>
      <c r="E5" s="7"/>
      <c r="F5" s="7"/>
      <c r="G5" s="7"/>
      <c r="H5" s="7"/>
      <c r="I5" s="7"/>
      <c r="J5" s="7"/>
      <c r="K5" s="7"/>
      <c r="L5" s="7"/>
      <c r="M5" s="7"/>
      <c r="N5" s="7"/>
    </row>
    <row r="6" spans="1:32" ht="15.75" x14ac:dyDescent="0.25">
      <c r="A6" s="2">
        <v>4</v>
      </c>
      <c r="B6" s="2">
        <v>3.24</v>
      </c>
      <c r="C6" s="2">
        <v>16.3</v>
      </c>
      <c r="D6" s="2">
        <v>1.44</v>
      </c>
      <c r="E6" s="7"/>
      <c r="F6" s="7"/>
      <c r="G6" s="7"/>
      <c r="H6" s="7"/>
      <c r="I6" s="7"/>
      <c r="J6" s="7"/>
      <c r="K6" s="7"/>
      <c r="L6" s="7"/>
      <c r="M6" s="7"/>
      <c r="N6" s="7"/>
    </row>
    <row r="7" spans="1:32" ht="15.75" x14ac:dyDescent="0.25">
      <c r="A7" s="2">
        <v>5</v>
      </c>
      <c r="B7" s="2">
        <v>2.95</v>
      </c>
      <c r="C7" s="2">
        <v>15.34</v>
      </c>
      <c r="D7" s="2">
        <v>0.98</v>
      </c>
      <c r="E7" s="7"/>
      <c r="F7" s="7"/>
      <c r="G7" s="7"/>
      <c r="H7" s="7"/>
      <c r="I7" s="7"/>
      <c r="J7" s="7"/>
      <c r="K7" s="7"/>
      <c r="L7" s="7"/>
      <c r="M7" s="7"/>
      <c r="N7" s="7"/>
    </row>
    <row r="8" spans="1:32" ht="15.75" x14ac:dyDescent="0.25">
      <c r="A8" s="2">
        <v>6</v>
      </c>
      <c r="B8" s="2">
        <v>2.64</v>
      </c>
      <c r="C8" s="2">
        <v>15.15</v>
      </c>
      <c r="D8" s="2">
        <v>0.87</v>
      </c>
      <c r="E8" s="7"/>
      <c r="F8" s="7"/>
      <c r="G8" s="7"/>
      <c r="H8" s="7"/>
      <c r="I8" s="7"/>
      <c r="J8" s="7"/>
      <c r="K8" s="7"/>
      <c r="L8" s="7"/>
      <c r="M8" s="7"/>
      <c r="N8" s="7"/>
    </row>
    <row r="9" spans="1:32" ht="15.75" x14ac:dyDescent="0.25">
      <c r="A9" s="2">
        <v>7</v>
      </c>
      <c r="B9" s="2">
        <v>2.5499999999999998</v>
      </c>
      <c r="C9" s="2">
        <v>15.98</v>
      </c>
      <c r="D9" s="2">
        <v>1.06</v>
      </c>
      <c r="E9" s="7"/>
      <c r="F9" s="7"/>
      <c r="G9" s="7"/>
      <c r="H9" s="7"/>
      <c r="I9" s="7"/>
      <c r="J9" s="7"/>
      <c r="K9" s="7"/>
      <c r="L9" s="7"/>
      <c r="M9" s="7"/>
      <c r="N9" s="7"/>
    </row>
    <row r="10" spans="1:32" ht="15.75" x14ac:dyDescent="0.25">
      <c r="A10" s="2">
        <v>8</v>
      </c>
      <c r="B10" s="2">
        <v>2.6</v>
      </c>
      <c r="C10" s="2">
        <v>16.53</v>
      </c>
      <c r="D10" s="2">
        <v>1.17</v>
      </c>
      <c r="E10" s="7"/>
      <c r="F10" s="7"/>
      <c r="G10" s="7"/>
      <c r="H10" s="7" t="s">
        <v>78</v>
      </c>
      <c r="I10" s="7"/>
      <c r="J10" s="7"/>
      <c r="K10" s="7"/>
      <c r="L10" s="7"/>
      <c r="M10" s="7"/>
      <c r="N10" s="7"/>
    </row>
    <row r="11" spans="1:32" ht="15.75" x14ac:dyDescent="0.25">
      <c r="A11" s="2">
        <v>9</v>
      </c>
      <c r="B11" s="2">
        <v>2.78</v>
      </c>
      <c r="C11" s="2">
        <v>16.07</v>
      </c>
      <c r="D11" s="2">
        <v>1.25</v>
      </c>
      <c r="E11" s="7"/>
      <c r="F11" s="7"/>
      <c r="G11" s="7"/>
      <c r="H11" s="7"/>
      <c r="I11" s="7"/>
      <c r="J11" s="7"/>
      <c r="K11" s="7"/>
      <c r="L11" s="7"/>
      <c r="M11" s="7"/>
      <c r="N11" s="7"/>
      <c r="V11" t="s">
        <v>79</v>
      </c>
    </row>
    <row r="12" spans="1:32" ht="15.75" x14ac:dyDescent="0.25">
      <c r="A12" s="2">
        <v>10</v>
      </c>
      <c r="B12" s="2">
        <v>2.93</v>
      </c>
      <c r="C12" s="2">
        <v>16.46</v>
      </c>
      <c r="D12" s="2">
        <v>1.28</v>
      </c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32" ht="15.75" x14ac:dyDescent="0.25">
      <c r="A13" s="2">
        <v>11</v>
      </c>
      <c r="B13" s="2">
        <v>3.04</v>
      </c>
      <c r="C13" s="2">
        <v>17.309999999999999</v>
      </c>
      <c r="D13" s="2">
        <v>1.44</v>
      </c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32" ht="15.75" x14ac:dyDescent="0.25">
      <c r="A14" s="2">
        <v>12</v>
      </c>
      <c r="B14" s="2">
        <v>3.16</v>
      </c>
      <c r="C14" s="2">
        <v>18.25</v>
      </c>
      <c r="D14" s="2">
        <v>1.53</v>
      </c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32" ht="15.75" x14ac:dyDescent="0.25">
      <c r="A15" s="2">
        <v>13</v>
      </c>
      <c r="B15" s="2">
        <v>3.12</v>
      </c>
      <c r="C15" s="2">
        <v>17.52</v>
      </c>
      <c r="D15" s="2">
        <v>1.46</v>
      </c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32" ht="15.75" x14ac:dyDescent="0.25">
      <c r="A16" s="2">
        <v>14</v>
      </c>
      <c r="B16" s="2">
        <v>3.25</v>
      </c>
      <c r="C16" s="2">
        <v>18.5</v>
      </c>
      <c r="D16" s="2">
        <v>1.49</v>
      </c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15.75" x14ac:dyDescent="0.25">
      <c r="A17" s="2">
        <v>15</v>
      </c>
      <c r="B17" s="2">
        <v>3.56</v>
      </c>
      <c r="C17" s="2">
        <v>19.23</v>
      </c>
      <c r="D17" s="2">
        <v>1.55</v>
      </c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15.75" x14ac:dyDescent="0.25">
      <c r="A18" s="2">
        <v>16</v>
      </c>
      <c r="B18" s="2">
        <v>3.75</v>
      </c>
      <c r="C18" s="2">
        <v>20.34</v>
      </c>
      <c r="D18" s="2">
        <v>1.64</v>
      </c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ht="15.75" x14ac:dyDescent="0.25">
      <c r="A19" s="2">
        <v>17</v>
      </c>
      <c r="B19" s="2">
        <v>4.0199999999999996</v>
      </c>
      <c r="C19" s="2">
        <v>22.05</v>
      </c>
      <c r="D19" s="2">
        <v>1.8</v>
      </c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15.75" x14ac:dyDescent="0.25">
      <c r="A20" s="2">
        <v>18</v>
      </c>
      <c r="B20" s="2">
        <v>4.12</v>
      </c>
      <c r="C20" s="2">
        <v>24.34</v>
      </c>
      <c r="D20" s="2">
        <v>1.88</v>
      </c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4" ht="15.75" x14ac:dyDescent="0.25">
      <c r="A21" s="2">
        <v>19</v>
      </c>
      <c r="B21" s="2">
        <v>4.2</v>
      </c>
      <c r="C21" s="2">
        <v>25</v>
      </c>
      <c r="D21" s="2">
        <v>1.9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ht="15.75" x14ac:dyDescent="0.25">
      <c r="A22" s="2">
        <v>20</v>
      </c>
      <c r="B22" s="3">
        <v>4.3</v>
      </c>
      <c r="C22" s="3">
        <v>25.62</v>
      </c>
      <c r="D22" s="3">
        <v>1.8199999999999998</v>
      </c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14" ht="15.75" x14ac:dyDescent="0.25">
      <c r="A23" s="2">
        <v>21</v>
      </c>
      <c r="B23" s="3">
        <v>4.01</v>
      </c>
      <c r="C23" s="3">
        <v>23.5</v>
      </c>
      <c r="D23" s="3">
        <v>1.75</v>
      </c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15.75" x14ac:dyDescent="0.25">
      <c r="A24" s="2">
        <v>22</v>
      </c>
      <c r="B24" s="3">
        <v>3.95</v>
      </c>
      <c r="C24" s="3">
        <v>24.1</v>
      </c>
      <c r="D24" s="3">
        <v>1.77</v>
      </c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4" ht="15.75" x14ac:dyDescent="0.25">
      <c r="A25" s="2">
        <v>23</v>
      </c>
      <c r="B25" s="3">
        <v>3.15</v>
      </c>
      <c r="C25" s="3">
        <v>18.2</v>
      </c>
      <c r="D25" s="3">
        <v>1.45</v>
      </c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ht="15.75" x14ac:dyDescent="0.25">
      <c r="A26" s="2">
        <v>24</v>
      </c>
      <c r="B26" s="3">
        <v>4.25</v>
      </c>
      <c r="C26" s="3">
        <v>25.3</v>
      </c>
      <c r="D26" s="3">
        <v>1.9099999999999997</v>
      </c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 ht="15.75" x14ac:dyDescent="0.25">
      <c r="A27" s="7"/>
      <c r="B27" s="8" t="s">
        <v>4</v>
      </c>
      <c r="C27" s="9" t="s">
        <v>5</v>
      </c>
      <c r="D27" s="9" t="s">
        <v>6</v>
      </c>
      <c r="E27" s="7"/>
      <c r="F27" s="7"/>
      <c r="G27" s="7"/>
      <c r="H27" s="7"/>
      <c r="I27" s="7"/>
      <c r="J27" s="7"/>
      <c r="K27" s="7"/>
      <c r="L27" s="7"/>
      <c r="M27" s="5"/>
      <c r="N27" s="5"/>
    </row>
    <row r="28" spans="1:14" ht="15.75" x14ac:dyDescent="0.25">
      <c r="A28" s="5"/>
      <c r="B28" s="4">
        <v>0.05</v>
      </c>
      <c r="C28" s="6">
        <v>26.988499999999998</v>
      </c>
      <c r="D28" s="6">
        <v>1.7629999999999995</v>
      </c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15.75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15.75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 ht="15.75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1:14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</sheetData>
  <mergeCells count="4">
    <mergeCell ref="AC1:AF1"/>
    <mergeCell ref="Q1:T1"/>
    <mergeCell ref="W1:Z1"/>
    <mergeCell ref="A1:D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3"/>
  <sheetViews>
    <sheetView topLeftCell="A49" zoomScale="130" zoomScaleNormal="130" workbookViewId="0">
      <selection activeCell="A64" sqref="A64"/>
    </sheetView>
  </sheetViews>
  <sheetFormatPr defaultRowHeight="15" x14ac:dyDescent="0.25"/>
  <cols>
    <col min="1" max="1" width="9.28515625" customWidth="1"/>
    <col min="2" max="2" width="17.140625" bestFit="1" customWidth="1"/>
    <col min="6" max="6" width="14.7109375" customWidth="1"/>
    <col min="7" max="7" width="17.7109375" customWidth="1"/>
    <col min="10" max="10" width="13.7109375" customWidth="1"/>
    <col min="11" max="11" width="12.7109375" customWidth="1"/>
  </cols>
  <sheetData>
    <row r="1" spans="1:11" ht="94.5" x14ac:dyDescent="0.25">
      <c r="A1" s="1" t="s">
        <v>0</v>
      </c>
      <c r="B1" s="1" t="s">
        <v>3</v>
      </c>
      <c r="C1" s="1" t="s">
        <v>2</v>
      </c>
      <c r="D1" s="1" t="s">
        <v>1</v>
      </c>
    </row>
    <row r="2" spans="1:11" ht="15.75" x14ac:dyDescent="0.25">
      <c r="A2" s="2">
        <v>1</v>
      </c>
      <c r="B2" s="2">
        <v>3.18</v>
      </c>
      <c r="C2" s="2">
        <v>15.75</v>
      </c>
      <c r="D2" s="2">
        <v>1.18</v>
      </c>
      <c r="F2" t="s">
        <v>25</v>
      </c>
    </row>
    <row r="3" spans="1:11" ht="16.5" thickBot="1" x14ac:dyDescent="0.3">
      <c r="A3" s="2">
        <v>2</v>
      </c>
      <c r="B3" s="2">
        <v>2.86</v>
      </c>
      <c r="C3" s="2">
        <v>16.05</v>
      </c>
      <c r="D3" s="2">
        <v>1.26</v>
      </c>
    </row>
    <row r="4" spans="1:11" ht="15.75" x14ac:dyDescent="0.25">
      <c r="A4" s="2">
        <v>3</v>
      </c>
      <c r="B4" s="2">
        <v>3.05</v>
      </c>
      <c r="C4" s="2">
        <v>16.22</v>
      </c>
      <c r="D4" s="2">
        <v>1.38</v>
      </c>
      <c r="F4" s="24" t="s">
        <v>26</v>
      </c>
      <c r="G4" s="24"/>
    </row>
    <row r="5" spans="1:11" ht="15.75" x14ac:dyDescent="0.25">
      <c r="A5" s="2">
        <v>4</v>
      </c>
      <c r="B5" s="2">
        <v>3.24</v>
      </c>
      <c r="C5" s="2">
        <v>16.3</v>
      </c>
      <c r="D5" s="2">
        <v>1.44</v>
      </c>
      <c r="F5" s="21" t="s">
        <v>27</v>
      </c>
      <c r="G5" s="21">
        <v>0.95107422429547206</v>
      </c>
    </row>
    <row r="6" spans="1:11" ht="15.75" x14ac:dyDescent="0.25">
      <c r="A6" s="2">
        <v>5</v>
      </c>
      <c r="B6" s="2">
        <v>3.22</v>
      </c>
      <c r="C6" s="2">
        <v>15.78</v>
      </c>
      <c r="D6" s="2">
        <v>1.21</v>
      </c>
      <c r="F6" s="21" t="s">
        <v>28</v>
      </c>
      <c r="G6" s="21">
        <v>0.90454218011923382</v>
      </c>
    </row>
    <row r="7" spans="1:11" ht="15.75" x14ac:dyDescent="0.25">
      <c r="A7" s="2">
        <v>6</v>
      </c>
      <c r="B7" s="2">
        <v>2.95</v>
      </c>
      <c r="C7" s="2">
        <v>15.34</v>
      </c>
      <c r="D7" s="2">
        <v>0.98</v>
      </c>
      <c r="F7" s="21" t="s">
        <v>29</v>
      </c>
      <c r="G7" s="21">
        <v>0.89499639813115717</v>
      </c>
    </row>
    <row r="8" spans="1:11" ht="15.75" x14ac:dyDescent="0.25">
      <c r="A8" s="2">
        <v>7</v>
      </c>
      <c r="B8" s="2">
        <v>2.6</v>
      </c>
      <c r="C8" s="2">
        <v>16.53</v>
      </c>
      <c r="D8" s="2">
        <v>1.17</v>
      </c>
      <c r="F8" s="21" t="s">
        <v>30</v>
      </c>
      <c r="G8" s="21">
        <v>0.17211264099187773</v>
      </c>
    </row>
    <row r="9" spans="1:11" ht="16.5" thickBot="1" x14ac:dyDescent="0.3">
      <c r="A9" s="2">
        <v>8</v>
      </c>
      <c r="B9" s="2">
        <v>2.78</v>
      </c>
      <c r="C9" s="2">
        <v>16.07</v>
      </c>
      <c r="D9" s="2">
        <v>1.25</v>
      </c>
      <c r="F9" s="22" t="s">
        <v>31</v>
      </c>
      <c r="G9" s="22">
        <v>23</v>
      </c>
    </row>
    <row r="10" spans="1:11" ht="15.75" x14ac:dyDescent="0.25">
      <c r="A10" s="2">
        <v>9</v>
      </c>
      <c r="B10" s="2">
        <v>2.93</v>
      </c>
      <c r="C10" s="2">
        <v>16.46</v>
      </c>
      <c r="D10" s="2">
        <v>1.28</v>
      </c>
    </row>
    <row r="11" spans="1:11" ht="16.5" thickBot="1" x14ac:dyDescent="0.3">
      <c r="A11" s="2">
        <v>10</v>
      </c>
      <c r="B11" s="2">
        <v>3.04</v>
      </c>
      <c r="C11" s="2">
        <v>17.309999999999999</v>
      </c>
      <c r="D11" s="2">
        <v>1.44</v>
      </c>
      <c r="F11" t="s">
        <v>32</v>
      </c>
    </row>
    <row r="12" spans="1:11" ht="15.75" x14ac:dyDescent="0.25">
      <c r="A12" s="2">
        <v>11</v>
      </c>
      <c r="B12" s="2">
        <v>3.16</v>
      </c>
      <c r="C12" s="2">
        <v>18.25</v>
      </c>
      <c r="D12" s="2">
        <v>1.53</v>
      </c>
      <c r="F12" s="23"/>
      <c r="G12" s="23" t="s">
        <v>37</v>
      </c>
      <c r="H12" s="23" t="s">
        <v>38</v>
      </c>
      <c r="I12" s="23" t="s">
        <v>39</v>
      </c>
      <c r="J12" s="23" t="s">
        <v>40</v>
      </c>
      <c r="K12" s="23" t="s">
        <v>41</v>
      </c>
    </row>
    <row r="13" spans="1:11" ht="15.75" x14ac:dyDescent="0.25">
      <c r="A13" s="2">
        <v>12</v>
      </c>
      <c r="B13" s="2">
        <v>3.12</v>
      </c>
      <c r="C13" s="2">
        <v>17.52</v>
      </c>
      <c r="D13" s="2">
        <v>1.46</v>
      </c>
      <c r="F13" s="21" t="s">
        <v>33</v>
      </c>
      <c r="G13" s="21">
        <v>2</v>
      </c>
      <c r="H13" s="21">
        <v>5.6140056457812362</v>
      </c>
      <c r="I13" s="21">
        <v>2.8070028228906181</v>
      </c>
      <c r="J13" s="21">
        <v>94.75831118383735</v>
      </c>
      <c r="K13" s="21">
        <v>6.2822485510627177E-11</v>
      </c>
    </row>
    <row r="14" spans="1:11" ht="15.75" x14ac:dyDescent="0.25">
      <c r="A14" s="2">
        <v>13</v>
      </c>
      <c r="B14" s="2">
        <v>3.25</v>
      </c>
      <c r="C14" s="2">
        <v>18.5</v>
      </c>
      <c r="D14" s="2">
        <v>1.49</v>
      </c>
      <c r="F14" s="21" t="s">
        <v>34</v>
      </c>
      <c r="G14" s="21">
        <v>20</v>
      </c>
      <c r="H14" s="21">
        <v>0.59245522378397986</v>
      </c>
      <c r="I14" s="21">
        <v>2.9622761189198994E-2</v>
      </c>
      <c r="J14" s="21"/>
      <c r="K14" s="21"/>
    </row>
    <row r="15" spans="1:11" ht="16.5" thickBot="1" x14ac:dyDescent="0.3">
      <c r="A15" s="2">
        <v>14</v>
      </c>
      <c r="B15" s="2">
        <v>3.56</v>
      </c>
      <c r="C15" s="2">
        <v>19.23</v>
      </c>
      <c r="D15" s="2">
        <v>1.55</v>
      </c>
      <c r="F15" s="22" t="s">
        <v>35</v>
      </c>
      <c r="G15" s="22">
        <v>22</v>
      </c>
      <c r="H15" s="22">
        <v>6.2064608695652161</v>
      </c>
      <c r="I15" s="22"/>
      <c r="J15" s="22"/>
      <c r="K15" s="22"/>
    </row>
    <row r="16" spans="1:11" ht="16.5" thickBot="1" x14ac:dyDescent="0.3">
      <c r="A16" s="2">
        <v>15</v>
      </c>
      <c r="B16" s="2">
        <v>3.75</v>
      </c>
      <c r="C16" s="2">
        <v>20.34</v>
      </c>
      <c r="D16" s="2">
        <v>1.64</v>
      </c>
    </row>
    <row r="17" spans="1:14" ht="15.75" x14ac:dyDescent="0.25">
      <c r="A17" s="2">
        <v>16</v>
      </c>
      <c r="B17" s="2">
        <v>4.0199999999999996</v>
      </c>
      <c r="C17" s="2">
        <v>22.05</v>
      </c>
      <c r="D17" s="2">
        <v>1.8</v>
      </c>
      <c r="F17" s="23"/>
      <c r="G17" s="23" t="s">
        <v>42</v>
      </c>
      <c r="H17" s="23" t="s">
        <v>30</v>
      </c>
      <c r="I17" s="23" t="s">
        <v>43</v>
      </c>
      <c r="J17" s="23" t="s">
        <v>59</v>
      </c>
      <c r="K17" s="23" t="s">
        <v>44</v>
      </c>
      <c r="L17" s="23" t="s">
        <v>45</v>
      </c>
      <c r="M17" s="23" t="s">
        <v>46</v>
      </c>
      <c r="N17" s="23" t="s">
        <v>47</v>
      </c>
    </row>
    <row r="18" spans="1:14" ht="15.75" x14ac:dyDescent="0.25">
      <c r="A18" s="2">
        <v>17</v>
      </c>
      <c r="B18" s="2">
        <v>4.12</v>
      </c>
      <c r="C18" s="2">
        <v>24.34</v>
      </c>
      <c r="D18" s="2">
        <v>1.88</v>
      </c>
      <c r="E18" s="26" t="s">
        <v>50</v>
      </c>
      <c r="F18" s="21" t="s">
        <v>36</v>
      </c>
      <c r="G18" s="27">
        <v>0.67183699332478874</v>
      </c>
      <c r="H18" s="21">
        <v>0.20862758631723904</v>
      </c>
      <c r="I18" s="21">
        <v>3.2202692135985966</v>
      </c>
      <c r="J18" s="21">
        <v>4.2928366061537014E-3</v>
      </c>
      <c r="K18" s="21">
        <v>0.23664747542129808</v>
      </c>
      <c r="L18" s="21">
        <v>1.1070265112282793</v>
      </c>
      <c r="M18" s="21">
        <v>0.23664747542129808</v>
      </c>
      <c r="N18" s="21">
        <v>1.1070265112282793</v>
      </c>
    </row>
    <row r="19" spans="1:14" ht="15.75" x14ac:dyDescent="0.25">
      <c r="A19" s="2">
        <v>18</v>
      </c>
      <c r="B19" s="2">
        <v>4.2</v>
      </c>
      <c r="C19" s="2">
        <v>25</v>
      </c>
      <c r="D19" s="2">
        <v>1.9</v>
      </c>
      <c r="E19" s="29" t="s">
        <v>51</v>
      </c>
      <c r="F19" s="21" t="s">
        <v>48</v>
      </c>
      <c r="G19" s="28">
        <v>0.10880650060564544</v>
      </c>
      <c r="H19" s="21">
        <v>2.958449834593371E-2</v>
      </c>
      <c r="I19" s="21">
        <v>3.6778213824470858</v>
      </c>
      <c r="J19" s="21">
        <v>1.4923209907381882E-3</v>
      </c>
      <c r="K19" s="21">
        <v>4.7094318626959286E-2</v>
      </c>
      <c r="L19" s="21">
        <v>0.17051868258433159</v>
      </c>
      <c r="M19" s="21">
        <v>4.7094318626959286E-2</v>
      </c>
      <c r="N19" s="21">
        <v>0.17051868258433159</v>
      </c>
    </row>
    <row r="20" spans="1:14" ht="16.5" thickBot="1" x14ac:dyDescent="0.3">
      <c r="A20" s="2">
        <v>19</v>
      </c>
      <c r="B20" s="3">
        <v>4.3</v>
      </c>
      <c r="C20" s="3">
        <v>25.62</v>
      </c>
      <c r="D20" s="3">
        <v>1.8199999999999998</v>
      </c>
      <c r="E20" s="25" t="s">
        <v>52</v>
      </c>
      <c r="F20" s="22" t="s">
        <v>49</v>
      </c>
      <c r="G20" s="30">
        <v>0.43294083511200532</v>
      </c>
      <c r="H20" s="22">
        <v>0.39978912533584032</v>
      </c>
      <c r="I20" s="22">
        <v>1.0829229903347575</v>
      </c>
      <c r="J20" s="22">
        <v>0.29172638653528871</v>
      </c>
      <c r="K20" s="22">
        <v>-0.40100466456607886</v>
      </c>
      <c r="L20" s="22">
        <v>1.2668863347900896</v>
      </c>
      <c r="M20" s="22">
        <v>-0.40100466456607886</v>
      </c>
      <c r="N20" s="22">
        <v>1.2668863347900896</v>
      </c>
    </row>
    <row r="21" spans="1:14" ht="15.75" x14ac:dyDescent="0.25">
      <c r="A21" s="2">
        <v>20</v>
      </c>
      <c r="B21" s="3">
        <v>4.01</v>
      </c>
      <c r="C21" s="3">
        <v>23.5</v>
      </c>
      <c r="D21" s="3">
        <v>1.75</v>
      </c>
    </row>
    <row r="22" spans="1:14" ht="15.75" x14ac:dyDescent="0.25">
      <c r="A22" s="2">
        <v>21</v>
      </c>
      <c r="B22" s="3">
        <v>3.95</v>
      </c>
      <c r="C22" s="3">
        <v>24.1</v>
      </c>
      <c r="D22" s="3">
        <v>1.77</v>
      </c>
    </row>
    <row r="23" spans="1:14" ht="15.75" x14ac:dyDescent="0.25">
      <c r="A23" s="2">
        <v>22</v>
      </c>
      <c r="B23" s="3">
        <v>3.15</v>
      </c>
      <c r="C23" s="3">
        <v>18.2</v>
      </c>
      <c r="D23" s="3">
        <v>1.45</v>
      </c>
    </row>
    <row r="24" spans="1:14" ht="15.75" x14ac:dyDescent="0.25">
      <c r="A24" s="2">
        <v>23</v>
      </c>
      <c r="B24" s="3">
        <v>4.25</v>
      </c>
      <c r="C24" s="3">
        <v>25.3</v>
      </c>
      <c r="D24" s="3">
        <v>1.9099999999999997</v>
      </c>
    </row>
    <row r="25" spans="1:14" ht="15.75" x14ac:dyDescent="0.25">
      <c r="A25" s="7"/>
      <c r="B25" s="8" t="s">
        <v>4</v>
      </c>
      <c r="C25" s="9" t="s">
        <v>5</v>
      </c>
      <c r="D25" s="9" t="s">
        <v>6</v>
      </c>
    </row>
    <row r="26" spans="1:14" ht="15.75" x14ac:dyDescent="0.25">
      <c r="A26" s="5"/>
      <c r="B26" s="4">
        <v>0.05</v>
      </c>
      <c r="C26" s="6">
        <v>23.152695652173911</v>
      </c>
      <c r="D26" s="6">
        <v>1.8020869565217386</v>
      </c>
    </row>
    <row r="28" spans="1:14" x14ac:dyDescent="0.25">
      <c r="A28" t="s">
        <v>53</v>
      </c>
    </row>
    <row r="29" spans="1:14" x14ac:dyDescent="0.25">
      <c r="A29" t="s">
        <v>54</v>
      </c>
    </row>
    <row r="30" spans="1:14" x14ac:dyDescent="0.25">
      <c r="A30" t="s">
        <v>55</v>
      </c>
    </row>
    <row r="31" spans="1:14" x14ac:dyDescent="0.25">
      <c r="A31" t="s">
        <v>56</v>
      </c>
    </row>
    <row r="32" spans="1:14" x14ac:dyDescent="0.25">
      <c r="A32" t="s">
        <v>57</v>
      </c>
      <c r="B32">
        <v>0.05</v>
      </c>
    </row>
    <row r="33" spans="1:5" ht="15.75" thickBot="1" x14ac:dyDescent="0.3">
      <c r="A33" t="s">
        <v>58</v>
      </c>
      <c r="B33" s="21">
        <v>1.4923209907381882E-3</v>
      </c>
      <c r="E33" s="22"/>
    </row>
    <row r="34" spans="1:5" x14ac:dyDescent="0.25">
      <c r="A34" t="s">
        <v>61</v>
      </c>
      <c r="B34" t="s">
        <v>62</v>
      </c>
    </row>
    <row r="36" spans="1:5" x14ac:dyDescent="0.25">
      <c r="A36" t="s">
        <v>60</v>
      </c>
    </row>
    <row r="37" spans="1:5" x14ac:dyDescent="0.25">
      <c r="A37" t="s">
        <v>57</v>
      </c>
      <c r="B37">
        <v>0.05</v>
      </c>
    </row>
    <row r="38" spans="1:5" ht="15.75" thickBot="1" x14ac:dyDescent="0.3">
      <c r="A38" t="s">
        <v>58</v>
      </c>
      <c r="B38" s="22">
        <v>0.29172638653528871</v>
      </c>
    </row>
    <row r="39" spans="1:5" x14ac:dyDescent="0.25">
      <c r="A39" t="s">
        <v>61</v>
      </c>
      <c r="B39" t="s">
        <v>63</v>
      </c>
    </row>
    <row r="41" spans="1:5" x14ac:dyDescent="0.25">
      <c r="A41" t="s">
        <v>64</v>
      </c>
    </row>
    <row r="42" spans="1:5" x14ac:dyDescent="0.25">
      <c r="A42" s="21" t="s">
        <v>28</v>
      </c>
      <c r="B42" s="21">
        <v>0.90454218011923382</v>
      </c>
    </row>
    <row r="43" spans="1:5" x14ac:dyDescent="0.25">
      <c r="A43" s="21" t="s">
        <v>61</v>
      </c>
      <c r="B43" t="s">
        <v>65</v>
      </c>
    </row>
    <row r="45" spans="1:5" x14ac:dyDescent="0.25">
      <c r="A45" t="s">
        <v>57</v>
      </c>
      <c r="B45">
        <v>0.05</v>
      </c>
    </row>
    <row r="46" spans="1:5" x14ac:dyDescent="0.25">
      <c r="A46" t="s">
        <v>58</v>
      </c>
      <c r="B46" s="31">
        <v>6.2822485510627177E-11</v>
      </c>
    </row>
    <row r="47" spans="1:5" x14ac:dyDescent="0.25">
      <c r="A47" t="s">
        <v>61</v>
      </c>
      <c r="B47" t="s">
        <v>66</v>
      </c>
    </row>
    <row r="49" spans="1:2" x14ac:dyDescent="0.25">
      <c r="A49" t="s">
        <v>67</v>
      </c>
    </row>
    <row r="50" spans="1:2" ht="15.75" x14ac:dyDescent="0.25">
      <c r="A50" s="9" t="s">
        <v>5</v>
      </c>
      <c r="B50" s="9" t="s">
        <v>6</v>
      </c>
    </row>
    <row r="51" spans="1:2" ht="15.75" x14ac:dyDescent="0.25">
      <c r="A51" s="6">
        <v>23.152695652173911</v>
      </c>
      <c r="B51" s="6">
        <v>1.8020869565217386</v>
      </c>
    </row>
    <row r="53" spans="1:2" x14ac:dyDescent="0.25">
      <c r="A53" t="s">
        <v>68</v>
      </c>
      <c r="B53">
        <f>G18+G19*A51+G20*B51</f>
        <v>3.9711978187263473</v>
      </c>
    </row>
    <row r="54" spans="1:2" x14ac:dyDescent="0.25">
      <c r="A54" t="s">
        <v>61</v>
      </c>
      <c r="B54" t="s">
        <v>69</v>
      </c>
    </row>
    <row r="56" spans="1:2" x14ac:dyDescent="0.25">
      <c r="A56" t="s">
        <v>70</v>
      </c>
    </row>
    <row r="57" spans="1:2" x14ac:dyDescent="0.25">
      <c r="A57" t="s">
        <v>71</v>
      </c>
      <c r="B57">
        <f>CORREL(C2:C24,D2:D24)</f>
        <v>0.93965123644554338</v>
      </c>
    </row>
    <row r="58" spans="1:2" x14ac:dyDescent="0.25">
      <c r="A58" t="s">
        <v>61</v>
      </c>
      <c r="B58" t="s">
        <v>72</v>
      </c>
    </row>
    <row r="59" spans="1:2" x14ac:dyDescent="0.25">
      <c r="B59" t="s">
        <v>73</v>
      </c>
    </row>
    <row r="60" spans="1:2" x14ac:dyDescent="0.25">
      <c r="B60" t="s">
        <v>74</v>
      </c>
    </row>
    <row r="61" spans="1:2" x14ac:dyDescent="0.25">
      <c r="B61" t="s">
        <v>75</v>
      </c>
    </row>
    <row r="63" spans="1:2" x14ac:dyDescent="0.25">
      <c r="A63" t="s">
        <v>76</v>
      </c>
    </row>
  </sheetData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Задание</vt:lpstr>
      <vt:lpstr>Квантиль</vt:lpstr>
      <vt:lpstr>Данные</vt:lpstr>
      <vt:lpstr>Решение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2022-05-14T08:00:54Z</dcterms:modified>
</cp:coreProperties>
</file>