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ra\Desktop\Эконометрика\"/>
    </mc:Choice>
  </mc:AlternateContent>
  <xr:revisionPtr revIDLastSave="0" documentId="13_ncr:1_{29D1CF36-15DA-4011-BBE7-55172EA4522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Калькулятор квантилей" sheetId="3" r:id="rId1"/>
    <sheet name="Данные" sheetId="6" r:id="rId2"/>
    <sheet name="Задание" sheetId="7" r:id="rId3"/>
    <sheet name="Решение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4" i="8" l="1"/>
  <c r="B31" i="8"/>
  <c r="B19" i="3"/>
  <c r="B13" i="3"/>
  <c r="B8" i="3"/>
  <c r="B3" i="3"/>
</calcChain>
</file>

<file path=xl/sharedStrings.xml><?xml version="1.0" encoding="utf-8"?>
<sst xmlns="http://schemas.openxmlformats.org/spreadsheetml/2006/main" count="110" uniqueCount="88">
  <si>
    <r>
      <t>Квантиль</t>
    </r>
    <r>
      <rPr>
        <b/>
        <sz val="12"/>
        <color theme="1"/>
        <rFont val="Calibri"/>
        <family val="2"/>
        <charset val="204"/>
      </rPr>
      <t xml:space="preserve"> стандартного нормального распределения</t>
    </r>
  </si>
  <si>
    <t>Уровень квантили</t>
  </si>
  <si>
    <t>Значение квантили</t>
  </si>
  <si>
    <t xml:space="preserve">Квантиль  распределения "ХИ-квадрат" </t>
  </si>
  <si>
    <t>Число степеней свободы</t>
  </si>
  <si>
    <t>Квантиль распределения Стьюдента</t>
  </si>
  <si>
    <t>Квантиль распределения Фишера с k и m степенями свободы</t>
  </si>
  <si>
    <t>Число степеней свободы k</t>
  </si>
  <si>
    <t>Число степеней свободы m</t>
  </si>
  <si>
    <t>Значение квантили распределения Фишера</t>
  </si>
  <si>
    <t xml:space="preserve"> №</t>
  </si>
  <si>
    <t>X</t>
  </si>
  <si>
    <t>Y</t>
  </si>
  <si>
    <t>γ = 0,9</t>
  </si>
  <si>
    <r>
      <t xml:space="preserve"> </t>
    </r>
    <r>
      <rPr>
        <b/>
        <sz val="12"/>
        <color theme="1"/>
        <rFont val="Times New Roman"/>
        <family val="1"/>
        <charset val="204"/>
      </rPr>
      <t>Вариант 6.</t>
    </r>
  </si>
  <si>
    <r>
      <t>x</t>
    </r>
    <r>
      <rPr>
        <b/>
        <i/>
        <vertAlign val="subscript"/>
        <sz val="12"/>
        <color rgb="FF000000"/>
        <rFont val="Times New Roman"/>
        <family val="1"/>
        <charset val="204"/>
      </rPr>
      <t>p</t>
    </r>
    <r>
      <rPr>
        <b/>
        <sz val="12"/>
        <color rgb="FF000000"/>
        <rFont val="Times New Roman"/>
        <family val="1"/>
        <charset val="204"/>
      </rPr>
      <t xml:space="preserve"> = 1,95</t>
    </r>
  </si>
  <si>
    <r>
      <t>x</t>
    </r>
    <r>
      <rPr>
        <b/>
        <i/>
        <vertAlign val="subscript"/>
        <sz val="12"/>
        <color rgb="FF000000"/>
        <rFont val="Times New Roman"/>
        <family val="1"/>
        <charset val="204"/>
      </rPr>
      <t>p</t>
    </r>
    <r>
      <rPr>
        <b/>
        <sz val="12"/>
        <color rgb="FF000000"/>
        <rFont val="Times New Roman"/>
        <family val="1"/>
        <charset val="204"/>
      </rPr>
      <t xml:space="preserve"> = 2,05</t>
    </r>
  </si>
  <si>
    <t>Требуется:</t>
  </si>
  <si>
    <t>1. Построить корреляционное поле между показателями X и Y.</t>
  </si>
  <si>
    <t>2. С помощью коэффициента парной корреляции оценить тесноту линейной связи между показателями X и Y.</t>
  </si>
  <si>
    <t>3. Методом наименьших квадратов найти точечные оценки параметров линейного уравнения регрессии Y на X и проверить их значимость с надежностью γ.</t>
  </si>
  <si>
    <t>5. Найти интервальные оценки для параметров линейного уравнения регрессии с надежностью γ.</t>
  </si>
  <si>
    <t>6. Вычислить коэффициент детерминации.</t>
  </si>
  <si>
    <t>7. Дать содержательную интерпретацию вычисленного коэффициента детерминации.</t>
  </si>
  <si>
    <t>8. При помощи критерия Фишера проверить адекватность построенного уравнения регрессии с надежностью γ.</t>
  </si>
  <si>
    <t>4. Выписать выборочное уравнение линейной регрессии Y на Х. Дать содержательную интерпретацию коэффициента регрессии.</t>
  </si>
  <si>
    <t xml:space="preserve">Анализируется влияние показателя X - затраты на рекламу (млн.руб)  на показатель Y - прибыль (млн. руб.).  </t>
  </si>
  <si>
    <t>Для этого проведено n пар наблюдений над  X и Y. Результаты этих наблюдений приведены в таблице.</t>
  </si>
  <si>
    <t>9. Дать точечный прогноз среднего значения переменной Y, если X = x_p.</t>
  </si>
  <si>
    <t>2.</t>
  </si>
  <si>
    <t>r_X,Y =</t>
  </si>
  <si>
    <t>Вывод:</t>
  </si>
  <si>
    <t>наблюдается тесная прямая линейная связь</t>
  </si>
  <si>
    <t>3.</t>
  </si>
  <si>
    <t>Выборочное уравнение регрессии</t>
  </si>
  <si>
    <t>y* = 3,633x - 3,352</t>
  </si>
  <si>
    <t>ВЫВОД ИТОГОВ</t>
  </si>
  <si>
    <t>Регрессионная статистика</t>
  </si>
  <si>
    <t>Множественный R</t>
  </si>
  <si>
    <t>R-квадрат</t>
  </si>
  <si>
    <t>Нормированный R-квадрат</t>
  </si>
  <si>
    <t>Стандартная ошибка</t>
  </si>
  <si>
    <t>Наблюдения</t>
  </si>
  <si>
    <t>Дисперсионный анализ</t>
  </si>
  <si>
    <t>Регрессия</t>
  </si>
  <si>
    <t>Остаток</t>
  </si>
  <si>
    <t>Итого</t>
  </si>
  <si>
    <t>Y-пересечение</t>
  </si>
  <si>
    <t>df</t>
  </si>
  <si>
    <t>SS</t>
  </si>
  <si>
    <t>MS</t>
  </si>
  <si>
    <t>F</t>
  </si>
  <si>
    <t>Коэффициенты</t>
  </si>
  <si>
    <t>t-статистика</t>
  </si>
  <si>
    <t>Нижние 95%</t>
  </si>
  <si>
    <t>Верхние 95%</t>
  </si>
  <si>
    <t>Нижние 90,0%</t>
  </si>
  <si>
    <t>Верхние 90,0%</t>
  </si>
  <si>
    <t>Переменная X 1</t>
  </si>
  <si>
    <t>альфа =</t>
  </si>
  <si>
    <t>альфа* =</t>
  </si>
  <si>
    <t>альфа*</t>
  </si>
  <si>
    <t>b*</t>
  </si>
  <si>
    <t>а*</t>
  </si>
  <si>
    <t>Критерий Стьюдента:</t>
  </si>
  <si>
    <t>наблюдается существенное влияние регрессора Х на результирующий показатель Y,</t>
  </si>
  <si>
    <t>т.е. затраты на рекламу оказывают существенное влияние на прибыль</t>
  </si>
  <si>
    <t>4.</t>
  </si>
  <si>
    <t>Интерпретация:</t>
  </si>
  <si>
    <t>при увеличении затрат на рекламу на 1 млн. руб. в среднем прибыль увел. на 3,633 млн. руб.</t>
  </si>
  <si>
    <t>5.</t>
  </si>
  <si>
    <t>P(</t>
  </si>
  <si>
    <t>&lt; a &lt;</t>
  </si>
  <si>
    <t>) = 0,9</t>
  </si>
  <si>
    <t>с вероятностью 0,9 значение коэф. а находится между 2,717 и 4,55</t>
  </si>
  <si>
    <t>6.</t>
  </si>
  <si>
    <t>R² = 0,667</t>
  </si>
  <si>
    <t>7.</t>
  </si>
  <si>
    <t>Интерпр.:</t>
  </si>
  <si>
    <t>67% изменений прибыли описывается построенной моделью, а остальные 33% приходятся на неучтенные факторы.</t>
  </si>
  <si>
    <t>8. Критерий Фишера</t>
  </si>
  <si>
    <t>наблюдается адекватность построенной модели</t>
  </si>
  <si>
    <t>принимается гипотеза об адекватности построенной модели с надежностью 0,9</t>
  </si>
  <si>
    <t>принимается гипотеза о существенности влияние Х на Y  с надежностью 0,9</t>
  </si>
  <si>
    <t>9. Прогноз</t>
  </si>
  <si>
    <t>y*_p =</t>
  </si>
  <si>
    <t>xp =</t>
  </si>
  <si>
    <t>если затраты на рекламу составят 2,05 млн. руб., то в среднем прибыль составит 4,097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</si>
</sst>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vertAlign val="subscript"/>
      <sz val="12"/>
      <color rgb="FF000000"/>
      <name val="Times New Roman"/>
      <family val="1"/>
      <charset val="204"/>
    </font>
    <font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/>
    <xf numFmtId="0" fontId="0" fillId="0" borderId="3" xfId="0" applyBorder="1"/>
    <xf numFmtId="0" fontId="0" fillId="0" borderId="4" xfId="0" applyBorder="1"/>
    <xf numFmtId="0" fontId="2" fillId="0" borderId="5" xfId="0" applyFont="1" applyBorder="1"/>
    <xf numFmtId="0" fontId="2" fillId="0" borderId="6" xfId="0" applyFont="1" applyBorder="1"/>
    <xf numFmtId="0" fontId="2" fillId="0" borderId="9" xfId="0" applyFont="1" applyBorder="1"/>
    <xf numFmtId="0" fontId="0" fillId="0" borderId="10" xfId="0" applyBorder="1"/>
    <xf numFmtId="0" fontId="2" fillId="0" borderId="5" xfId="0" applyFont="1" applyBorder="1" applyAlignment="1">
      <alignment horizontal="left" vertical="center"/>
    </xf>
    <xf numFmtId="0" fontId="5" fillId="0" borderId="15" xfId="0" applyNumberFormat="1" applyFont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0" fillId="0" borderId="0" xfId="0" applyNumberFormat="1" applyBorder="1" applyAlignment="1">
      <alignment horizontal="center"/>
    </xf>
    <xf numFmtId="0" fontId="1" fillId="0" borderId="0" xfId="1" applyAlignment="1">
      <alignment horizontal="left"/>
    </xf>
    <xf numFmtId="0" fontId="12" fillId="0" borderId="0" xfId="0" applyNumberFormat="1" applyFont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0" fontId="13" fillId="0" borderId="0" xfId="1" applyFont="1"/>
    <xf numFmtId="0" fontId="13" fillId="0" borderId="0" xfId="1" applyFont="1" applyAlignment="1">
      <alignment horizontal="left"/>
    </xf>
    <xf numFmtId="0" fontId="14" fillId="0" borderId="0" xfId="0" applyFont="1"/>
    <xf numFmtId="0" fontId="0" fillId="0" borderId="0" xfId="0" applyFill="1" applyBorder="1" applyAlignment="1"/>
    <xf numFmtId="0" fontId="0" fillId="0" borderId="18" xfId="0" applyFill="1" applyBorder="1" applyAlignment="1"/>
    <xf numFmtId="0" fontId="15" fillId="0" borderId="19" xfId="0" applyFont="1" applyFill="1" applyBorder="1" applyAlignment="1">
      <alignment horizontal="center"/>
    </xf>
    <xf numFmtId="0" fontId="15" fillId="0" borderId="19" xfId="0" applyFont="1" applyFill="1" applyBorder="1" applyAlignment="1">
      <alignment horizontal="centerContinuous"/>
    </xf>
    <xf numFmtId="164" fontId="0" fillId="0" borderId="18" xfId="0" applyNumberFormat="1" applyFill="1" applyBorder="1" applyAlignment="1"/>
    <xf numFmtId="0" fontId="14" fillId="0" borderId="0" xfId="0" applyFont="1" applyAlignment="1">
      <alignment horizontal="right"/>
    </xf>
    <xf numFmtId="0" fontId="14" fillId="0" borderId="18" xfId="0" applyFont="1" applyFill="1" applyBorder="1" applyAlignment="1"/>
    <xf numFmtId="0" fontId="14" fillId="0" borderId="0" xfId="0" applyFont="1" applyAlignment="1">
      <alignment horizontal="center"/>
    </xf>
    <xf numFmtId="164" fontId="0" fillId="0" borderId="0" xfId="0" applyNumberFormat="1" applyFill="1" applyBorder="1" applyAlignment="1"/>
    <xf numFmtId="0" fontId="3" fillId="0" borderId="1" xfId="0" applyFont="1" applyBorder="1" applyAlignment="1"/>
    <xf numFmtId="0" fontId="5" fillId="0" borderId="2" xfId="0" applyFont="1" applyBorder="1" applyAlignment="1"/>
    <xf numFmtId="0" fontId="3" fillId="0" borderId="7" xfId="0" applyFont="1" applyBorder="1" applyAlignment="1"/>
    <xf numFmtId="0" fontId="0" fillId="0" borderId="8" xfId="0" applyBorder="1" applyAlignment="1"/>
    <xf numFmtId="0" fontId="5" fillId="0" borderId="8" xfId="0" applyFont="1" applyBorder="1" applyAlignment="1"/>
    <xf numFmtId="0" fontId="8" fillId="0" borderId="1" xfId="0" applyFont="1" applyBorder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6426879341470649"/>
          <c:y val="2.803997999986976E-2"/>
          <c:w val="0.62916988781784777"/>
          <c:h val="0.65741745062015611"/>
        </c:manualLayout>
      </c:layout>
      <c:scatterChart>
        <c:scatterStyle val="lineMarker"/>
        <c:varyColors val="0"/>
        <c:ser>
          <c:idx val="0"/>
          <c:order val="0"/>
          <c:tx>
            <c:strRef>
              <c:f>Решение!$C$1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2920255884544647"/>
                  <c:y val="-0.17619166705056236"/>
                </c:manualLayout>
              </c:layout>
              <c:numFmt formatCode="General" sourceLinked="0"/>
            </c:trendlineLbl>
          </c:trendline>
          <c:xVal>
            <c:numRef>
              <c:f>Решение!$B$2:$B$26</c:f>
              <c:numCache>
                <c:formatCode>General</c:formatCode>
                <c:ptCount val="25"/>
                <c:pt idx="0">
                  <c:v>1.7920000000003711</c:v>
                </c:pt>
                <c:pt idx="1">
                  <c:v>1.7410000000018044</c:v>
                </c:pt>
                <c:pt idx="2">
                  <c:v>1.7020000000002256</c:v>
                </c:pt>
                <c:pt idx="3">
                  <c:v>1.9020000000000437</c:v>
                </c:pt>
                <c:pt idx="4">
                  <c:v>1.8550000000004729</c:v>
                </c:pt>
                <c:pt idx="5">
                  <c:v>1.793999999999869</c:v>
                </c:pt>
                <c:pt idx="6">
                  <c:v>1.7059999999992215</c:v>
                </c:pt>
                <c:pt idx="7">
                  <c:v>2.0030000000042492</c:v>
                </c:pt>
                <c:pt idx="8">
                  <c:v>1.8109999999978754</c:v>
                </c:pt>
                <c:pt idx="9">
                  <c:v>2.1370000000024447</c:v>
                </c:pt>
                <c:pt idx="10">
                  <c:v>1.8559999999979482</c:v>
                </c:pt>
                <c:pt idx="11">
                  <c:v>1.7759999999998399</c:v>
                </c:pt>
                <c:pt idx="12">
                  <c:v>1.9290000000000873</c:v>
                </c:pt>
                <c:pt idx="13">
                  <c:v>2.179999999998472</c:v>
                </c:pt>
                <c:pt idx="14">
                  <c:v>1.6339999999999999</c:v>
                </c:pt>
                <c:pt idx="15">
                  <c:v>1.9599999999991269</c:v>
                </c:pt>
                <c:pt idx="16">
                  <c:v>1.851000000001477</c:v>
                </c:pt>
                <c:pt idx="17">
                  <c:v>1.9920000000001892</c:v>
                </c:pt>
                <c:pt idx="18">
                  <c:v>1.9959999999991851</c:v>
                </c:pt>
                <c:pt idx="19">
                  <c:v>1.5790000000015425</c:v>
                </c:pt>
                <c:pt idx="20">
                  <c:v>2.1500000000014552</c:v>
                </c:pt>
                <c:pt idx="21">
                  <c:v>1.6440000000011423</c:v>
                </c:pt>
                <c:pt idx="22">
                  <c:v>2.0830000000023574</c:v>
                </c:pt>
                <c:pt idx="23">
                  <c:v>2.1459999999979118</c:v>
                </c:pt>
                <c:pt idx="24">
                  <c:v>1.8010000000003856</c:v>
                </c:pt>
              </c:numCache>
            </c:numRef>
          </c:xVal>
          <c:yVal>
            <c:numRef>
              <c:f>Решение!$C$2:$C$26</c:f>
              <c:numCache>
                <c:formatCode>General</c:formatCode>
                <c:ptCount val="25"/>
                <c:pt idx="0">
                  <c:v>2.492</c:v>
                </c:pt>
                <c:pt idx="1">
                  <c:v>3.51</c:v>
                </c:pt>
                <c:pt idx="2">
                  <c:v>2.621</c:v>
                </c:pt>
                <c:pt idx="3">
                  <c:v>3.226</c:v>
                </c:pt>
                <c:pt idx="4">
                  <c:v>3.4860000000000002</c:v>
                </c:pt>
                <c:pt idx="5">
                  <c:v>3.3010000000000002</c:v>
                </c:pt>
                <c:pt idx="6">
                  <c:v>3.1520000000000001</c:v>
                </c:pt>
                <c:pt idx="7">
                  <c:v>4.3719999999999999</c:v>
                </c:pt>
                <c:pt idx="8">
                  <c:v>2.371</c:v>
                </c:pt>
                <c:pt idx="9">
                  <c:v>4.3840000000000003</c:v>
                </c:pt>
                <c:pt idx="10">
                  <c:v>2.851</c:v>
                </c:pt>
                <c:pt idx="11">
                  <c:v>2.9710000000000001</c:v>
                </c:pt>
                <c:pt idx="12">
                  <c:v>3.1080000000000001</c:v>
                </c:pt>
                <c:pt idx="13">
                  <c:v>4.7729999999999997</c:v>
                </c:pt>
                <c:pt idx="14">
                  <c:v>3.427</c:v>
                </c:pt>
                <c:pt idx="15">
                  <c:v>4.0380000000000003</c:v>
                </c:pt>
                <c:pt idx="16">
                  <c:v>3.11</c:v>
                </c:pt>
                <c:pt idx="17">
                  <c:v>3.5710000000000002</c:v>
                </c:pt>
                <c:pt idx="18">
                  <c:v>4.1829999999999998</c:v>
                </c:pt>
                <c:pt idx="19">
                  <c:v>2.6739999999999999</c:v>
                </c:pt>
                <c:pt idx="20">
                  <c:v>5.1390000000000002</c:v>
                </c:pt>
                <c:pt idx="21">
                  <c:v>2.2610000000000001</c:v>
                </c:pt>
                <c:pt idx="22">
                  <c:v>4.4020000000000001</c:v>
                </c:pt>
                <c:pt idx="23">
                  <c:v>4</c:v>
                </c:pt>
                <c:pt idx="24">
                  <c:v>3.6309999999999998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2C-4D92-8403-4BD202734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359040"/>
        <c:axId val="172037248"/>
      </c:scatterChart>
      <c:valAx>
        <c:axId val="17235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2037248"/>
        <c:crosses val="autoZero"/>
        <c:crossBetween val="midCat"/>
      </c:valAx>
      <c:valAx>
        <c:axId val="172037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23590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159326</xdr:colOff>
      <xdr:row>0</xdr:row>
      <xdr:rowOff>84859</xdr:rowOff>
    </xdr:from>
    <xdr:to>
      <xdr:col>22</xdr:col>
      <xdr:colOff>585353</xdr:colOff>
      <xdr:row>14</xdr:row>
      <xdr:rowOff>72159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workbookViewId="0">
      <selection activeCell="D6" sqref="D6"/>
    </sheetView>
  </sheetViews>
  <sheetFormatPr defaultColWidth="9.28515625" defaultRowHeight="15" x14ac:dyDescent="0.25"/>
  <cols>
    <col min="1" max="1" width="53" style="1" customWidth="1"/>
    <col min="2" max="2" width="12" style="1" bestFit="1" customWidth="1"/>
    <col min="3" max="3" width="9.28515625" style="1"/>
    <col min="4" max="4" width="27.42578125" style="1" bestFit="1" customWidth="1"/>
    <col min="5" max="5" width="12.7109375" style="1" bestFit="1" customWidth="1"/>
    <col min="6" max="16384" width="9.28515625" style="1"/>
  </cols>
  <sheetData>
    <row r="1" spans="1:2" ht="15.75" x14ac:dyDescent="0.25">
      <c r="A1" s="31" t="s">
        <v>0</v>
      </c>
      <c r="B1" s="32"/>
    </row>
    <row r="2" spans="1:2" x14ac:dyDescent="0.25">
      <c r="A2" s="2" t="s">
        <v>1</v>
      </c>
      <c r="B2" s="3">
        <v>0.97499999999999998</v>
      </c>
    </row>
    <row r="3" spans="1:2" ht="15.75" thickBot="1" x14ac:dyDescent="0.3">
      <c r="A3" s="4" t="s">
        <v>2</v>
      </c>
      <c r="B3" s="5">
        <f>NORMSINV(B2)</f>
        <v>1.9599639845400536</v>
      </c>
    </row>
    <row r="4" spans="1:2" ht="15.75" thickBot="1" x14ac:dyDescent="0.3"/>
    <row r="5" spans="1:2" ht="15.75" x14ac:dyDescent="0.25">
      <c r="A5" s="33" t="s">
        <v>3</v>
      </c>
      <c r="B5" s="34"/>
    </row>
    <row r="6" spans="1:2" x14ac:dyDescent="0.25">
      <c r="A6" s="2" t="s">
        <v>1</v>
      </c>
      <c r="B6" s="3">
        <v>0.99</v>
      </c>
    </row>
    <row r="7" spans="1:2" x14ac:dyDescent="0.25">
      <c r="A7" s="2" t="s">
        <v>4</v>
      </c>
      <c r="B7" s="3">
        <v>11</v>
      </c>
    </row>
    <row r="8" spans="1:2" ht="15.75" thickBot="1" x14ac:dyDescent="0.3">
      <c r="A8" s="4" t="s">
        <v>2</v>
      </c>
      <c r="B8" s="6">
        <f>CHIINV(1-B6,B7)</f>
        <v>24.72497031131828</v>
      </c>
    </row>
    <row r="9" spans="1:2" ht="15.75" thickBot="1" x14ac:dyDescent="0.3"/>
    <row r="10" spans="1:2" ht="15.75" x14ac:dyDescent="0.25">
      <c r="A10" s="31" t="s">
        <v>5</v>
      </c>
      <c r="B10" s="32"/>
    </row>
    <row r="11" spans="1:2" x14ac:dyDescent="0.25">
      <c r="A11" s="2" t="s">
        <v>1</v>
      </c>
      <c r="B11" s="3">
        <v>0.97499999999999998</v>
      </c>
    </row>
    <row r="12" spans="1:2" x14ac:dyDescent="0.25">
      <c r="A12" s="2" t="s">
        <v>4</v>
      </c>
      <c r="B12" s="3">
        <v>8</v>
      </c>
    </row>
    <row r="13" spans="1:2" ht="15.75" thickBot="1" x14ac:dyDescent="0.3">
      <c r="A13" s="4" t="s">
        <v>2</v>
      </c>
      <c r="B13" s="5">
        <f>IF(B11&gt;0.5,TINV(2*(1-B11),B12),-TINV(2*B11,B12))</f>
        <v>2.3060041352041662</v>
      </c>
    </row>
    <row r="14" spans="1:2" ht="15.75" thickBot="1" x14ac:dyDescent="0.3"/>
    <row r="15" spans="1:2" ht="15.75" x14ac:dyDescent="0.25">
      <c r="A15" s="33" t="s">
        <v>6</v>
      </c>
      <c r="B15" s="35"/>
    </row>
    <row r="16" spans="1:2" x14ac:dyDescent="0.25">
      <c r="A16" s="7" t="s">
        <v>1</v>
      </c>
      <c r="B16" s="3">
        <v>0.97499999999999998</v>
      </c>
    </row>
    <row r="17" spans="1:2" x14ac:dyDescent="0.25">
      <c r="A17" s="2" t="s">
        <v>7</v>
      </c>
      <c r="B17" s="3">
        <v>30</v>
      </c>
    </row>
    <row r="18" spans="1:2" x14ac:dyDescent="0.25">
      <c r="A18" s="2" t="s">
        <v>8</v>
      </c>
      <c r="B18" s="3">
        <v>20</v>
      </c>
    </row>
    <row r="19" spans="1:2" ht="15.75" thickBot="1" x14ac:dyDescent="0.3">
      <c r="A19" s="8" t="s">
        <v>9</v>
      </c>
      <c r="B19" s="6">
        <f>FINV(1-B16,B17,B18)</f>
        <v>2.3486024327417461</v>
      </c>
    </row>
  </sheetData>
  <mergeCells count="4">
    <mergeCell ref="A1:B1"/>
    <mergeCell ref="A5:B5"/>
    <mergeCell ref="A10:B10"/>
    <mergeCell ref="A15:B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tabSelected="1" workbookViewId="0">
      <selection activeCell="I12" sqref="I12"/>
    </sheetView>
  </sheetViews>
  <sheetFormatPr defaultRowHeight="15" x14ac:dyDescent="0.25"/>
  <cols>
    <col min="1" max="1" width="7.7109375" style="1" customWidth="1"/>
    <col min="2" max="2" width="12" style="1" customWidth="1"/>
    <col min="3" max="3" width="11" style="1" customWidth="1"/>
  </cols>
  <sheetData>
    <row r="1" spans="4:6" ht="16.5" thickBot="1" x14ac:dyDescent="0.3">
      <c r="D1" s="42" t="s">
        <v>14</v>
      </c>
      <c r="E1" s="43"/>
      <c r="F1" s="44"/>
    </row>
    <row r="2" spans="4:6" ht="16.5" thickBot="1" x14ac:dyDescent="0.3">
      <c r="D2" s="10" t="s">
        <v>10</v>
      </c>
      <c r="E2" s="11" t="s">
        <v>11</v>
      </c>
      <c r="F2" s="12" t="s">
        <v>12</v>
      </c>
    </row>
    <row r="3" spans="4:6" ht="15.75" x14ac:dyDescent="0.25">
      <c r="D3" s="13">
        <v>1</v>
      </c>
      <c r="E3" s="9">
        <v>1.4810000000000001</v>
      </c>
      <c r="F3" s="9">
        <v>2.7360000000000002</v>
      </c>
    </row>
    <row r="4" spans="4:6" ht="15.75" x14ac:dyDescent="0.25">
      <c r="D4" s="14">
        <v>2</v>
      </c>
      <c r="E4" s="9">
        <v>1.6459999999999999</v>
      </c>
      <c r="F4" s="9">
        <v>2.7570000000000001</v>
      </c>
    </row>
    <row r="5" spans="4:6" ht="15.75" x14ac:dyDescent="0.25">
      <c r="D5" s="14">
        <v>3</v>
      </c>
      <c r="E5" s="9">
        <v>1.498</v>
      </c>
      <c r="F5" s="9">
        <v>2.4990000000000001</v>
      </c>
    </row>
    <row r="6" spans="4:6" ht="15.75" x14ac:dyDescent="0.25">
      <c r="D6" s="14">
        <v>4</v>
      </c>
      <c r="E6" s="9">
        <v>1.73</v>
      </c>
      <c r="F6" s="9">
        <v>3.6509999999999998</v>
      </c>
    </row>
    <row r="7" spans="4:6" ht="15.75" x14ac:dyDescent="0.25">
      <c r="D7" s="14">
        <v>5</v>
      </c>
      <c r="E7" s="9">
        <v>1.746</v>
      </c>
      <c r="F7" s="9">
        <v>3.073</v>
      </c>
    </row>
    <row r="8" spans="4:6" ht="15.75" x14ac:dyDescent="0.25">
      <c r="D8" s="14">
        <v>6</v>
      </c>
      <c r="E8" s="9">
        <v>1.772000000000844</v>
      </c>
      <c r="F8" s="9">
        <v>3.5579999999999998</v>
      </c>
    </row>
    <row r="9" spans="4:6" ht="15.75" x14ac:dyDescent="0.25">
      <c r="D9" s="14">
        <v>7</v>
      </c>
      <c r="E9" s="9">
        <v>1.7929999999978463</v>
      </c>
      <c r="F9" s="9">
        <v>3.3119999999999998</v>
      </c>
    </row>
    <row r="10" spans="4:6" ht="15.75" x14ac:dyDescent="0.25">
      <c r="D10" s="14">
        <v>8</v>
      </c>
      <c r="E10" s="9">
        <v>1.774000000000342</v>
      </c>
      <c r="F10" s="9">
        <v>3.21</v>
      </c>
    </row>
    <row r="11" spans="4:6" ht="15.75" x14ac:dyDescent="0.25">
      <c r="D11" s="14">
        <v>9</v>
      </c>
      <c r="E11" s="9">
        <v>1.6679999999996653</v>
      </c>
      <c r="F11" s="9">
        <v>3.786</v>
      </c>
    </row>
    <row r="12" spans="4:6" ht="15.75" x14ac:dyDescent="0.25">
      <c r="D12" s="14">
        <v>10</v>
      </c>
      <c r="E12" s="9">
        <v>1.7669999999998254</v>
      </c>
      <c r="F12" s="9">
        <v>2.379</v>
      </c>
    </row>
    <row r="13" spans="4:6" ht="15.75" x14ac:dyDescent="0.25">
      <c r="D13" s="14">
        <v>11</v>
      </c>
      <c r="E13" s="9">
        <v>1.7920000000003711</v>
      </c>
      <c r="F13" s="9">
        <v>2.492</v>
      </c>
    </row>
    <row r="14" spans="4:6" ht="15.75" x14ac:dyDescent="0.25">
      <c r="D14" s="14">
        <v>12</v>
      </c>
      <c r="E14" s="9">
        <v>1.7410000000018044</v>
      </c>
      <c r="F14" s="9">
        <v>3.51</v>
      </c>
    </row>
    <row r="15" spans="4:6" ht="15.75" x14ac:dyDescent="0.25">
      <c r="D15" s="14">
        <v>13</v>
      </c>
      <c r="E15" s="9">
        <v>1.7020000000002256</v>
      </c>
      <c r="F15" s="9">
        <v>2.621</v>
      </c>
    </row>
    <row r="16" spans="4:6" ht="15.75" x14ac:dyDescent="0.25">
      <c r="D16" s="14">
        <v>14</v>
      </c>
      <c r="E16" s="9">
        <v>1.9020000000000437</v>
      </c>
      <c r="F16" s="9">
        <v>3.226</v>
      </c>
    </row>
    <row r="17" spans="4:6" ht="15.75" x14ac:dyDescent="0.25">
      <c r="D17" s="14">
        <v>15</v>
      </c>
      <c r="E17" s="9">
        <v>1.8550000000004729</v>
      </c>
      <c r="F17" s="9">
        <v>3.4860000000000002</v>
      </c>
    </row>
    <row r="18" spans="4:6" ht="15.75" x14ac:dyDescent="0.25">
      <c r="D18" s="14">
        <v>16</v>
      </c>
      <c r="E18" s="9">
        <v>1.793999999999869</v>
      </c>
      <c r="F18" s="9">
        <v>3.3010000000000002</v>
      </c>
    </row>
    <row r="19" spans="4:6" ht="15.75" x14ac:dyDescent="0.25">
      <c r="D19" s="14">
        <v>17</v>
      </c>
      <c r="E19" s="9">
        <v>1.7059999999992215</v>
      </c>
      <c r="F19" s="9">
        <v>3.1520000000000001</v>
      </c>
    </row>
    <row r="20" spans="4:6" ht="15.75" x14ac:dyDescent="0.25">
      <c r="D20" s="14">
        <v>18</v>
      </c>
      <c r="E20" s="9">
        <v>2.0030000000042492</v>
      </c>
      <c r="F20" s="9">
        <v>4.3719999999999999</v>
      </c>
    </row>
    <row r="21" spans="4:6" ht="15.75" x14ac:dyDescent="0.25">
      <c r="D21" s="14">
        <v>19</v>
      </c>
      <c r="E21" s="9">
        <v>1.8109999999978754</v>
      </c>
      <c r="F21" s="9">
        <v>2.371</v>
      </c>
    </row>
    <row r="22" spans="4:6" ht="15.75" x14ac:dyDescent="0.25">
      <c r="D22" s="14">
        <v>20</v>
      </c>
      <c r="E22" s="9">
        <v>2.1370000000024447</v>
      </c>
      <c r="F22" s="9">
        <v>4.3840000000000003</v>
      </c>
    </row>
    <row r="23" spans="4:6" ht="15.75" x14ac:dyDescent="0.25">
      <c r="D23" s="14">
        <v>21</v>
      </c>
      <c r="E23" s="9">
        <v>1.8559999999979482</v>
      </c>
      <c r="F23" s="9">
        <v>2.851</v>
      </c>
    </row>
    <row r="24" spans="4:6" ht="15.75" x14ac:dyDescent="0.25">
      <c r="D24" s="14">
        <v>22</v>
      </c>
      <c r="E24" s="9">
        <v>1.7759999999998399</v>
      </c>
      <c r="F24" s="9">
        <v>2.9710000000000001</v>
      </c>
    </row>
    <row r="25" spans="4:6" ht="16.5" thickBot="1" x14ac:dyDescent="0.3">
      <c r="D25" s="14">
        <v>23</v>
      </c>
      <c r="E25" s="9">
        <v>1.9290000000000873</v>
      </c>
      <c r="F25" s="9">
        <v>3.1080000000000001</v>
      </c>
    </row>
    <row r="26" spans="4:6" ht="15.75" x14ac:dyDescent="0.25">
      <c r="D26" s="36" t="s">
        <v>13</v>
      </c>
      <c r="E26" s="37"/>
      <c r="F26" s="38"/>
    </row>
    <row r="27" spans="4:6" ht="16.5" customHeight="1" thickBot="1" x14ac:dyDescent="0.3">
      <c r="D27" s="39" t="s">
        <v>15</v>
      </c>
      <c r="E27" s="40"/>
      <c r="F27" s="41"/>
    </row>
  </sheetData>
  <mergeCells count="3">
    <mergeCell ref="D27:F27"/>
    <mergeCell ref="D26:F26"/>
    <mergeCell ref="D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3"/>
  <sheetViews>
    <sheetView workbookViewId="0"/>
  </sheetViews>
  <sheetFormatPr defaultColWidth="8.7109375" defaultRowHeight="15" x14ac:dyDescent="0.25"/>
  <cols>
    <col min="1" max="16384" width="8.7109375" style="1"/>
  </cols>
  <sheetData>
    <row r="1" spans="1:11" s="15" customFormat="1" ht="15.75" x14ac:dyDescent="0.25">
      <c r="A1" s="17" t="s">
        <v>26</v>
      </c>
    </row>
    <row r="2" spans="1:11" s="15" customFormat="1" ht="15.75" x14ac:dyDescent="0.25">
      <c r="A2" s="17" t="s">
        <v>27</v>
      </c>
    </row>
    <row r="3" spans="1:11" s="15" customFormat="1" ht="15.75" x14ac:dyDescent="0.25">
      <c r="A3" s="17" t="s">
        <v>17</v>
      </c>
    </row>
    <row r="4" spans="1:11" s="15" customFormat="1" ht="15.75" x14ac:dyDescent="0.25">
      <c r="A4" s="18" t="s">
        <v>18</v>
      </c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s="15" customFormat="1" ht="15.75" x14ac:dyDescent="0.25">
      <c r="A5" s="19" t="s">
        <v>19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s="15" customFormat="1" ht="15.75" x14ac:dyDescent="0.25">
      <c r="A6" s="20" t="s">
        <v>20</v>
      </c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s="15" customFormat="1" ht="15.75" x14ac:dyDescent="0.25">
      <c r="A7" s="20" t="s">
        <v>25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s="15" customFormat="1" ht="15.75" x14ac:dyDescent="0.25">
      <c r="A8" s="20" t="s">
        <v>21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s="15" customFormat="1" ht="15.75" x14ac:dyDescent="0.25">
      <c r="A9" s="20" t="s">
        <v>22</v>
      </c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s="15" customFormat="1" ht="15.75" x14ac:dyDescent="0.25">
      <c r="A10" s="20" t="s">
        <v>23</v>
      </c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s="15" customFormat="1" ht="15.75" x14ac:dyDescent="0.25">
      <c r="A11" s="20" t="s">
        <v>24</v>
      </c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s="15" customFormat="1" ht="15.75" x14ac:dyDescent="0.25">
      <c r="A12" s="20" t="s">
        <v>28</v>
      </c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s="15" customFormat="1" x14ac:dyDescent="0.25">
      <c r="A13" s="16"/>
      <c r="B13" s="1"/>
      <c r="C13" s="1"/>
      <c r="D13" s="1"/>
      <c r="E13" s="1"/>
      <c r="F13" s="1"/>
      <c r="G13" s="1"/>
      <c r="H13" s="1"/>
      <c r="I13" s="1"/>
      <c r="J13" s="1"/>
      <c r="K13" s="1"/>
    </row>
  </sheetData>
  <pageMargins left="0.7" right="0.7" top="0.75" bottom="0.75" header="0.3" footer="0.3"/>
  <pageSetup paperSize="9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76"/>
  <sheetViews>
    <sheetView topLeftCell="A64" zoomScale="110" zoomScaleNormal="110" workbookViewId="0">
      <selection activeCell="B77" sqref="B77"/>
    </sheetView>
  </sheetViews>
  <sheetFormatPr defaultRowHeight="15" x14ac:dyDescent="0.25"/>
  <cols>
    <col min="1" max="1" width="15" customWidth="1"/>
    <col min="2" max="2" width="13.85546875" customWidth="1"/>
    <col min="3" max="3" width="14.140625" customWidth="1"/>
    <col min="5" max="5" width="16" customWidth="1"/>
    <col min="6" max="6" width="14.7109375" customWidth="1"/>
    <col min="9" max="9" width="12" customWidth="1"/>
    <col min="10" max="10" width="12.28515625" customWidth="1"/>
    <col min="12" max="12" width="12.85546875" customWidth="1"/>
    <col min="13" max="13" width="11.85546875" customWidth="1"/>
  </cols>
  <sheetData>
    <row r="1" spans="1:13" ht="16.5" thickBot="1" x14ac:dyDescent="0.3">
      <c r="A1" s="10" t="s">
        <v>10</v>
      </c>
      <c r="B1" s="11" t="s">
        <v>11</v>
      </c>
      <c r="C1" s="12" t="s">
        <v>12</v>
      </c>
      <c r="E1" s="1" t="s">
        <v>36</v>
      </c>
    </row>
    <row r="2" spans="1:13" ht="16.5" thickBot="1" x14ac:dyDescent="0.3">
      <c r="A2" s="13">
        <v>1</v>
      </c>
      <c r="B2" s="9">
        <v>1.7920000000003711</v>
      </c>
      <c r="C2" s="9">
        <v>2.492</v>
      </c>
    </row>
    <row r="3" spans="1:13" ht="15.75" x14ac:dyDescent="0.25">
      <c r="A3" s="14">
        <v>2</v>
      </c>
      <c r="B3" s="9">
        <v>1.7410000000018044</v>
      </c>
      <c r="C3" s="9">
        <v>3.51</v>
      </c>
      <c r="E3" s="25" t="s">
        <v>37</v>
      </c>
      <c r="F3" s="25"/>
    </row>
    <row r="4" spans="1:13" ht="15.75" x14ac:dyDescent="0.25">
      <c r="A4" s="14">
        <v>3</v>
      </c>
      <c r="B4" s="9">
        <v>1.7020000000002256</v>
      </c>
      <c r="C4" s="9">
        <v>2.621</v>
      </c>
      <c r="E4" s="22" t="s">
        <v>38</v>
      </c>
      <c r="F4" s="22">
        <v>0.81701304160508426</v>
      </c>
    </row>
    <row r="5" spans="1:13" ht="15.75" x14ac:dyDescent="0.25">
      <c r="A5" s="14">
        <v>4</v>
      </c>
      <c r="B5" s="9">
        <v>1.9020000000000437</v>
      </c>
      <c r="C5" s="9">
        <v>3.226</v>
      </c>
      <c r="E5" s="22" t="s">
        <v>39</v>
      </c>
      <c r="F5" s="22">
        <v>0.66751031015279116</v>
      </c>
    </row>
    <row r="6" spans="1:13" ht="15.75" x14ac:dyDescent="0.25">
      <c r="A6" s="14">
        <v>5</v>
      </c>
      <c r="B6" s="9">
        <v>1.8550000000004729</v>
      </c>
      <c r="C6" s="9">
        <v>3.4860000000000002</v>
      </c>
      <c r="E6" s="22" t="s">
        <v>40</v>
      </c>
      <c r="F6" s="22">
        <v>0.65305423668117335</v>
      </c>
    </row>
    <row r="7" spans="1:13" ht="15.75" x14ac:dyDescent="0.25">
      <c r="A7" s="14">
        <v>6</v>
      </c>
      <c r="B7" s="9">
        <v>1.793999999999869</v>
      </c>
      <c r="C7" s="9">
        <v>3.3010000000000002</v>
      </c>
      <c r="E7" s="22" t="s">
        <v>41</v>
      </c>
      <c r="F7" s="22">
        <v>0.45325648153415193</v>
      </c>
    </row>
    <row r="8" spans="1:13" ht="16.5" thickBot="1" x14ac:dyDescent="0.3">
      <c r="A8" s="14">
        <v>7</v>
      </c>
      <c r="B8" s="9">
        <v>1.7059999999992215</v>
      </c>
      <c r="C8" s="9">
        <v>3.1520000000000001</v>
      </c>
      <c r="E8" s="23" t="s">
        <v>42</v>
      </c>
      <c r="F8" s="23">
        <v>25</v>
      </c>
    </row>
    <row r="9" spans="1:13" ht="15.75" x14ac:dyDescent="0.25">
      <c r="A9" s="14">
        <v>8</v>
      </c>
      <c r="B9" s="9">
        <v>2.0030000000042492</v>
      </c>
      <c r="C9" s="9">
        <v>4.3719999999999999</v>
      </c>
    </row>
    <row r="10" spans="1:13" ht="16.5" thickBot="1" x14ac:dyDescent="0.3">
      <c r="A10" s="14">
        <v>9</v>
      </c>
      <c r="B10" s="9">
        <v>1.8109999999978754</v>
      </c>
      <c r="C10" s="9">
        <v>2.371</v>
      </c>
      <c r="E10" s="1" t="s">
        <v>43</v>
      </c>
    </row>
    <row r="11" spans="1:13" ht="15.75" x14ac:dyDescent="0.25">
      <c r="A11" s="14">
        <v>10</v>
      </c>
      <c r="B11" s="9">
        <v>2.1370000000024447</v>
      </c>
      <c r="C11" s="9">
        <v>4.3840000000000003</v>
      </c>
      <c r="E11" s="24"/>
      <c r="F11" s="24" t="s">
        <v>48</v>
      </c>
      <c r="G11" s="24" t="s">
        <v>49</v>
      </c>
      <c r="H11" s="24" t="s">
        <v>50</v>
      </c>
      <c r="I11" s="24" t="s">
        <v>51</v>
      </c>
      <c r="J11" s="24" t="s">
        <v>61</v>
      </c>
    </row>
    <row r="12" spans="1:13" ht="15.75" x14ac:dyDescent="0.25">
      <c r="A12" s="14">
        <v>11</v>
      </c>
      <c r="B12" s="9">
        <v>1.8559999999979482</v>
      </c>
      <c r="C12" s="9">
        <v>2.851</v>
      </c>
      <c r="E12" s="22" t="s">
        <v>44</v>
      </c>
      <c r="F12" s="22">
        <v>1</v>
      </c>
      <c r="G12" s="22">
        <v>9.486274284787461</v>
      </c>
      <c r="H12" s="22">
        <v>9.486274284787461</v>
      </c>
      <c r="I12" s="22">
        <v>46.175077310124536</v>
      </c>
      <c r="J12" s="22">
        <v>6.2558658617851922E-7</v>
      </c>
    </row>
    <row r="13" spans="1:13" ht="15.75" x14ac:dyDescent="0.25">
      <c r="A13" s="14">
        <v>12</v>
      </c>
      <c r="B13" s="9">
        <v>1.7759999999998399</v>
      </c>
      <c r="C13" s="9">
        <v>2.9710000000000001</v>
      </c>
      <c r="E13" s="22" t="s">
        <v>45</v>
      </c>
      <c r="F13" s="22">
        <v>23</v>
      </c>
      <c r="G13" s="22">
        <v>4.7251530752125372</v>
      </c>
      <c r="H13" s="22">
        <v>0.205441438052719</v>
      </c>
      <c r="I13" s="22"/>
      <c r="J13" s="22"/>
    </row>
    <row r="14" spans="1:13" ht="16.5" thickBot="1" x14ac:dyDescent="0.3">
      <c r="A14" s="14">
        <v>13</v>
      </c>
      <c r="B14" s="9">
        <v>1.9290000000000873</v>
      </c>
      <c r="C14" s="9">
        <v>3.1080000000000001</v>
      </c>
      <c r="E14" s="23" t="s">
        <v>46</v>
      </c>
      <c r="F14" s="23">
        <v>24</v>
      </c>
      <c r="G14" s="23">
        <v>14.211427359999998</v>
      </c>
      <c r="H14" s="23"/>
      <c r="I14" s="23"/>
      <c r="J14" s="23"/>
    </row>
    <row r="15" spans="1:13" ht="16.5" thickBot="1" x14ac:dyDescent="0.3">
      <c r="A15" s="14">
        <v>14</v>
      </c>
      <c r="B15" s="9">
        <v>2.179999999998472</v>
      </c>
      <c r="C15" s="9">
        <v>4.7729999999999997</v>
      </c>
    </row>
    <row r="16" spans="1:13" ht="15.75" x14ac:dyDescent="0.25">
      <c r="A16" s="14">
        <v>15</v>
      </c>
      <c r="B16" s="9">
        <v>1.6339999999999999</v>
      </c>
      <c r="C16" s="9">
        <v>3.427</v>
      </c>
      <c r="E16" s="24"/>
      <c r="F16" s="24" t="s">
        <v>52</v>
      </c>
      <c r="G16" s="24" t="s">
        <v>41</v>
      </c>
      <c r="H16" s="24" t="s">
        <v>53</v>
      </c>
      <c r="I16" s="24" t="s">
        <v>61</v>
      </c>
      <c r="J16" s="24" t="s">
        <v>54</v>
      </c>
      <c r="K16" s="24" t="s">
        <v>55</v>
      </c>
      <c r="L16" s="24" t="s">
        <v>56</v>
      </c>
      <c r="M16" s="24" t="s">
        <v>57</v>
      </c>
    </row>
    <row r="17" spans="1:13" ht="15.75" x14ac:dyDescent="0.25">
      <c r="A17" s="14">
        <v>16</v>
      </c>
      <c r="B17" s="9">
        <v>1.9599999999991269</v>
      </c>
      <c r="C17" s="9">
        <v>4.0380000000000003</v>
      </c>
      <c r="D17" s="1" t="s">
        <v>62</v>
      </c>
      <c r="E17" s="22" t="s">
        <v>47</v>
      </c>
      <c r="F17" s="22">
        <v>-3.352320040328856</v>
      </c>
      <c r="G17" s="22">
        <v>1.0098538820345173</v>
      </c>
      <c r="H17" s="22">
        <v>-3.3196090047948856</v>
      </c>
      <c r="I17" s="22">
        <v>2.9857913985848841E-3</v>
      </c>
      <c r="J17" s="22">
        <v>-5.4413619468859107</v>
      </c>
      <c r="K17" s="22">
        <v>-1.2632781337718011</v>
      </c>
      <c r="L17" s="22">
        <v>-5.0830798451553916</v>
      </c>
      <c r="M17" s="22">
        <v>-1.6215602355023202</v>
      </c>
    </row>
    <row r="18" spans="1:13" ht="16.5" thickBot="1" x14ac:dyDescent="0.3">
      <c r="A18" s="14">
        <v>17</v>
      </c>
      <c r="B18" s="9">
        <v>1.851000000001477</v>
      </c>
      <c r="C18" s="9">
        <v>3.11</v>
      </c>
      <c r="D18" s="1" t="s">
        <v>63</v>
      </c>
      <c r="E18" s="23" t="s">
        <v>58</v>
      </c>
      <c r="F18" s="23">
        <v>3.6338154191449048</v>
      </c>
      <c r="G18" s="23">
        <v>0.53476016396607773</v>
      </c>
      <c r="H18" s="23">
        <v>6.7952245960030302</v>
      </c>
      <c r="I18" s="23">
        <v>6.2558658617851922E-7</v>
      </c>
      <c r="J18" s="23">
        <v>2.5275797425222604</v>
      </c>
      <c r="K18" s="23">
        <v>4.7400510957675488</v>
      </c>
      <c r="L18" s="23">
        <v>2.7173052056571088</v>
      </c>
      <c r="M18" s="23">
        <v>4.5503256326327008</v>
      </c>
    </row>
    <row r="19" spans="1:13" ht="15.75" x14ac:dyDescent="0.25">
      <c r="A19" s="14">
        <v>18</v>
      </c>
      <c r="B19" s="9">
        <v>1.9920000000001892</v>
      </c>
      <c r="C19" s="9">
        <v>3.5710000000000002</v>
      </c>
    </row>
    <row r="20" spans="1:13" ht="15.75" x14ac:dyDescent="0.25">
      <c r="A20" s="14">
        <v>19</v>
      </c>
      <c r="B20" s="9">
        <v>1.9959999999991851</v>
      </c>
      <c r="C20" s="9">
        <v>4.1829999999999998</v>
      </c>
    </row>
    <row r="21" spans="1:13" ht="15.75" x14ac:dyDescent="0.25">
      <c r="A21" s="14">
        <v>20</v>
      </c>
      <c r="B21" s="9">
        <v>1.5790000000015425</v>
      </c>
      <c r="C21" s="9">
        <v>2.6739999999999999</v>
      </c>
    </row>
    <row r="22" spans="1:13" ht="15.75" x14ac:dyDescent="0.25">
      <c r="A22" s="14">
        <v>21</v>
      </c>
      <c r="B22" s="9">
        <v>2.1500000000014552</v>
      </c>
      <c r="C22" s="9">
        <v>5.1390000000000002</v>
      </c>
    </row>
    <row r="23" spans="1:13" ht="15.75" x14ac:dyDescent="0.25">
      <c r="A23" s="14">
        <v>22</v>
      </c>
      <c r="B23" s="9">
        <v>1.6440000000011423</v>
      </c>
      <c r="C23" s="9">
        <v>2.2610000000000001</v>
      </c>
    </row>
    <row r="24" spans="1:13" ht="15.75" x14ac:dyDescent="0.25">
      <c r="A24" s="14">
        <v>23</v>
      </c>
      <c r="B24" s="9">
        <v>2.0830000000023574</v>
      </c>
      <c r="C24" s="9">
        <v>4.4020000000000001</v>
      </c>
    </row>
    <row r="25" spans="1:13" ht="15.75" x14ac:dyDescent="0.25">
      <c r="A25" s="14">
        <v>24</v>
      </c>
      <c r="B25" s="9">
        <v>2.1459999999979118</v>
      </c>
      <c r="C25" s="9">
        <v>4</v>
      </c>
    </row>
    <row r="26" spans="1:13" ht="16.5" thickBot="1" x14ac:dyDescent="0.3">
      <c r="A26" s="14">
        <v>25</v>
      </c>
      <c r="B26" s="9">
        <v>1.8010000000003856</v>
      </c>
      <c r="C26" s="9">
        <v>3.6309999999999998</v>
      </c>
    </row>
    <row r="27" spans="1:13" ht="15.75" x14ac:dyDescent="0.25">
      <c r="A27" s="36" t="s">
        <v>13</v>
      </c>
      <c r="B27" s="37"/>
      <c r="C27" s="38"/>
    </row>
    <row r="28" spans="1:13" ht="18" thickBot="1" x14ac:dyDescent="0.4">
      <c r="A28" s="39" t="s">
        <v>16</v>
      </c>
      <c r="B28" s="40"/>
      <c r="C28" s="41"/>
    </row>
    <row r="30" spans="1:13" x14ac:dyDescent="0.25">
      <c r="A30" s="1" t="s">
        <v>29</v>
      </c>
    </row>
    <row r="31" spans="1:13" x14ac:dyDescent="0.25">
      <c r="A31" s="1" t="s">
        <v>30</v>
      </c>
      <c r="B31">
        <f>CORREL(B2:B26,C2:C26)</f>
        <v>0.81701304160508448</v>
      </c>
    </row>
    <row r="32" spans="1:13" x14ac:dyDescent="0.25">
      <c r="A32" s="21" t="s">
        <v>31</v>
      </c>
      <c r="B32" s="1" t="s">
        <v>32</v>
      </c>
    </row>
    <row r="34" spans="1:8" x14ac:dyDescent="0.25">
      <c r="A34" s="1" t="s">
        <v>33</v>
      </c>
    </row>
    <row r="35" spans="1:8" x14ac:dyDescent="0.25">
      <c r="A35" s="1" t="s">
        <v>34</v>
      </c>
    </row>
    <row r="36" spans="1:8" x14ac:dyDescent="0.25">
      <c r="A36" s="1" t="s">
        <v>35</v>
      </c>
    </row>
    <row r="37" spans="1:8" x14ac:dyDescent="0.25">
      <c r="A37" s="1" t="s">
        <v>64</v>
      </c>
    </row>
    <row r="38" spans="1:8" x14ac:dyDescent="0.25">
      <c r="A38" s="1" t="s">
        <v>59</v>
      </c>
      <c r="B38">
        <v>0.1</v>
      </c>
    </row>
    <row r="39" spans="1:8" ht="15.75" thickBot="1" x14ac:dyDescent="0.3">
      <c r="A39" s="1" t="s">
        <v>60</v>
      </c>
      <c r="B39" s="26">
        <v>6.2558658617851922E-7</v>
      </c>
      <c r="C39">
        <v>6.2600000000000002E-7</v>
      </c>
    </row>
    <row r="41" spans="1:8" x14ac:dyDescent="0.25">
      <c r="A41" s="1" t="s">
        <v>31</v>
      </c>
      <c r="B41" s="1" t="s">
        <v>65</v>
      </c>
      <c r="H41" s="1" t="s">
        <v>83</v>
      </c>
    </row>
    <row r="42" spans="1:8" x14ac:dyDescent="0.25">
      <c r="B42" s="1" t="s">
        <v>66</v>
      </c>
    </row>
    <row r="44" spans="1:8" x14ac:dyDescent="0.25">
      <c r="A44" s="1" t="s">
        <v>67</v>
      </c>
    </row>
    <row r="45" spans="1:8" x14ac:dyDescent="0.25">
      <c r="A45" s="1" t="s">
        <v>34</v>
      </c>
    </row>
    <row r="46" spans="1:8" x14ac:dyDescent="0.25">
      <c r="A46" s="1" t="s">
        <v>35</v>
      </c>
    </row>
    <row r="47" spans="1:8" x14ac:dyDescent="0.25">
      <c r="A47" s="1" t="s">
        <v>68</v>
      </c>
    </row>
    <row r="48" spans="1:8" x14ac:dyDescent="0.25">
      <c r="A48" s="1" t="s">
        <v>69</v>
      </c>
    </row>
    <row r="50" spans="1:5" ht="15.75" thickBot="1" x14ac:dyDescent="0.3">
      <c r="A50" s="1" t="s">
        <v>70</v>
      </c>
    </row>
    <row r="51" spans="1:5" x14ac:dyDescent="0.25">
      <c r="A51" s="24" t="s">
        <v>56</v>
      </c>
      <c r="B51" s="24" t="s">
        <v>57</v>
      </c>
    </row>
    <row r="52" spans="1:5" ht="15.75" thickBot="1" x14ac:dyDescent="0.3">
      <c r="A52" s="23">
        <v>2.7173052056571088</v>
      </c>
      <c r="B52" s="23">
        <v>4.5503256326327008</v>
      </c>
    </row>
    <row r="54" spans="1:5" ht="15.75" thickBot="1" x14ac:dyDescent="0.3">
      <c r="A54" s="27" t="s">
        <v>71</v>
      </c>
      <c r="B54" s="28">
        <v>2.7173052056571088</v>
      </c>
      <c r="C54" s="29" t="s">
        <v>72</v>
      </c>
      <c r="D54" s="28">
        <v>4.5503256326327008</v>
      </c>
      <c r="E54" s="21" t="s">
        <v>73</v>
      </c>
    </row>
    <row r="56" spans="1:5" x14ac:dyDescent="0.25">
      <c r="A56" s="1" t="s">
        <v>31</v>
      </c>
      <c r="B56" s="1" t="s">
        <v>74</v>
      </c>
    </row>
    <row r="58" spans="1:5" x14ac:dyDescent="0.25">
      <c r="A58" s="1" t="s">
        <v>75</v>
      </c>
    </row>
    <row r="59" spans="1:5" x14ac:dyDescent="0.25">
      <c r="A59" t="s">
        <v>76</v>
      </c>
    </row>
    <row r="61" spans="1:5" x14ac:dyDescent="0.25">
      <c r="A61" s="1" t="s">
        <v>77</v>
      </c>
    </row>
    <row r="62" spans="1:5" x14ac:dyDescent="0.25">
      <c r="A62" s="1" t="s">
        <v>78</v>
      </c>
    </row>
    <row r="63" spans="1:5" x14ac:dyDescent="0.25">
      <c r="A63" s="1" t="s">
        <v>79</v>
      </c>
    </row>
    <row r="65" spans="1:2" x14ac:dyDescent="0.25">
      <c r="A65" s="1" t="s">
        <v>80</v>
      </c>
    </row>
    <row r="66" spans="1:2" x14ac:dyDescent="0.25">
      <c r="A66" s="1" t="s">
        <v>59</v>
      </c>
      <c r="B66">
        <v>0.1</v>
      </c>
    </row>
    <row r="67" spans="1:2" x14ac:dyDescent="0.25">
      <c r="A67" s="1" t="s">
        <v>60</v>
      </c>
      <c r="B67" s="30">
        <v>6.2558658617851922E-7</v>
      </c>
    </row>
    <row r="69" spans="1:2" x14ac:dyDescent="0.25">
      <c r="A69" s="1" t="s">
        <v>31</v>
      </c>
    </row>
    <row r="70" spans="1:2" x14ac:dyDescent="0.25">
      <c r="A70" s="1" t="s">
        <v>81</v>
      </c>
    </row>
    <row r="71" spans="1:2" x14ac:dyDescent="0.25">
      <c r="A71" s="1" t="s">
        <v>82</v>
      </c>
    </row>
    <row r="73" spans="1:2" x14ac:dyDescent="0.25">
      <c r="A73" s="1" t="s">
        <v>84</v>
      </c>
    </row>
    <row r="74" spans="1:2" x14ac:dyDescent="0.25">
      <c r="A74" s="1" t="s">
        <v>85</v>
      </c>
      <c r="B74">
        <f>F18*B75+F17</f>
        <v>4.0970015689181984</v>
      </c>
    </row>
    <row r="75" spans="1:2" x14ac:dyDescent="0.25">
      <c r="A75" s="1" t="s">
        <v>86</v>
      </c>
      <c r="B75" s="1">
        <v>2.0499999999999998</v>
      </c>
    </row>
    <row r="76" spans="1:2" x14ac:dyDescent="0.25">
      <c r="A76" s="1" t="s">
        <v>31</v>
      </c>
      <c r="B76" s="1" t="s">
        <v>87</v>
      </c>
    </row>
  </sheetData>
  <mergeCells count="2">
    <mergeCell ref="A27:C27"/>
    <mergeCell ref="A28:C28"/>
  </mergeCells>
  <pageMargins left="0.7" right="0.7" top="0.75" bottom="0.75" header="0.3" footer="0.3"/>
  <pageSetup paperSize="9"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Калькулятор квантилей</vt:lpstr>
      <vt:lpstr>Данные</vt:lpstr>
      <vt:lpstr>Задание</vt:lpstr>
      <vt:lpstr>Решение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Fantasisto</dc:creator>
  <cp:lastModifiedBy>Lera</cp:lastModifiedBy>
  <dcterms:created xsi:type="dcterms:W3CDTF">2014-10-05T04:57:21Z</dcterms:created>
  <dcterms:modified xsi:type="dcterms:W3CDTF">2022-05-14T07:56:56Z</dcterms:modified>
</cp:coreProperties>
</file>